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施工" sheetId="1" r:id="rId1"/>
    <sheet name="全省合计（按综规打印格式）" sheetId="4" state="hidden" r:id="rId2"/>
    <sheet name="Sheet2" sheetId="2" state="hidden" r:id="rId3"/>
    <sheet name="Sheet3" sheetId="3" state="hidden" r:id="rId4"/>
  </sheets>
  <definedNames>
    <definedName name="_xlnm._FilterDatabase" localSheetId="0" hidden="1">施工!$A$2:$K$300</definedName>
    <definedName name="_xlnm._FilterDatabase" localSheetId="1" hidden="1">'全省合计（按综规打印格式）'!$A$5:$AU$186</definedName>
    <definedName name="_xlnm.Print_Titles" localSheetId="0">施工!$2:$2</definedName>
    <definedName name="_xlnm.Print_Area" localSheetId="1">'全省合计（按综规打印格式）'!$A$1:$V$186</definedName>
    <definedName name="_xlnm.Print_Titles" localSheetId="1">'全省合计（按综规打印格式）'!$1:$5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L1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截至9月统计系统报数2.5亿元</t>
        </r>
      </text>
    </comment>
    <comment ref="L1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预计至12月底完成投资。截至9月份已报投资1.5810亿</t>
        </r>
      </text>
    </comment>
  </commentList>
</comments>
</file>

<file path=xl/sharedStrings.xml><?xml version="1.0" encoding="utf-8"?>
<sst xmlns="http://schemas.openxmlformats.org/spreadsheetml/2006/main" count="3366" uniqueCount="1423">
  <si>
    <t>2025年公路建设施工企业参评汇总</t>
  </si>
  <si>
    <t>序号</t>
  </si>
  <si>
    <t>项目类型</t>
  </si>
  <si>
    <t>建设单位</t>
  </si>
  <si>
    <t>项目名称</t>
  </si>
  <si>
    <t>合同段名称</t>
  </si>
  <si>
    <t>施工企业</t>
  </si>
  <si>
    <t>项目施工许可日期</t>
  </si>
  <si>
    <t>合同金额（万元）</t>
  </si>
  <si>
    <t>2025年年产值</t>
  </si>
  <si>
    <t>累计产值（万元）</t>
  </si>
  <si>
    <t>备注</t>
  </si>
  <si>
    <t>国省干道</t>
  </si>
  <si>
    <t>长沙市</t>
  </si>
  <si>
    <t>G107雨花区三字墙至昭云路段公路</t>
  </si>
  <si>
    <t>第一合同段</t>
  </si>
  <si>
    <t>湖南路桥建设集团有限责任公司</t>
  </si>
  <si>
    <t>新建</t>
  </si>
  <si>
    <t>长沙市公路桥梁建设有限责任公司</t>
  </si>
  <si>
    <t>G354黄兴大道至机场中轴大道(湘府东路东延城际快速干道)</t>
  </si>
  <si>
    <t>土建第一合同段</t>
  </si>
  <si>
    <t>2025-06-24</t>
  </si>
  <si>
    <t>土建第一合同段长沙路桥</t>
  </si>
  <si>
    <t>土建第三合同段</t>
  </si>
  <si>
    <t>广西路桥工程集团有限公司</t>
  </si>
  <si>
    <t>土建第二合同段</t>
  </si>
  <si>
    <t>中交第二航务工程局有限公司</t>
  </si>
  <si>
    <t>第一合同段(中交二航)</t>
  </si>
  <si>
    <t>2025-10-22</t>
  </si>
  <si>
    <t>第二合同段(中铁建港航局)</t>
  </si>
  <si>
    <t>中国铁建港航局集团有限公司</t>
  </si>
  <si>
    <t>G640长沙市雨花区跳马镇至长沙绕城高速白竹收费站段</t>
  </si>
  <si>
    <t>第一合同段中交二航</t>
  </si>
  <si>
    <t>第一合同段湖南路桥</t>
  </si>
  <si>
    <t>S326浏阳市澄潭江至宁乡县沙田公路工程暮坪湘江特大桥</t>
  </si>
  <si>
    <t>东引桥合同段</t>
  </si>
  <si>
    <t>2021-06-04</t>
  </si>
  <si>
    <t>续建</t>
  </si>
  <si>
    <t>土建第一合同段涉铁</t>
  </si>
  <si>
    <t>中铁二十五局集团有限公司</t>
  </si>
  <si>
    <t>桥墩永久性防撞工程施工合同段</t>
  </si>
  <si>
    <t>长沙市雨花区花博园至株洲云龙公路(长沙段)</t>
  </si>
  <si>
    <t>湖南交通国际经济工程合作有限公司</t>
  </si>
  <si>
    <t>2025-11-11</t>
  </si>
  <si>
    <t>S326宁乡沙田至雷鸣洞公路</t>
  </si>
  <si>
    <t>S328宁乡青山桥至安化高明公路</t>
  </si>
  <si>
    <t>常德市</t>
  </si>
  <si>
    <t>S223西湖镇至汉寿酉港公路</t>
  </si>
  <si>
    <t>湖南常德路桥建设集团有限公司</t>
  </si>
  <si>
    <t>2024-05-22</t>
  </si>
  <si>
    <t>S233临澧佘市桥至太浮镇公路</t>
  </si>
  <si>
    <t>2025-4-15</t>
  </si>
  <si>
    <t>S237临澧芭蕉至石门修梅公路</t>
  </si>
  <si>
    <t>2024-05-09</t>
  </si>
  <si>
    <t>S237石门县皂市至牌楼公路项目</t>
  </si>
  <si>
    <t>澧水三桥至神樟路段</t>
  </si>
  <si>
    <t>中铁十局集团有限公司</t>
  </si>
  <si>
    <t>2022-06-29</t>
  </si>
  <si>
    <t>S302、S303石门县柳家垭至官庄坪公路</t>
  </si>
  <si>
    <t>第一标段</t>
  </si>
  <si>
    <t>贵州水路城建设有限公司</t>
  </si>
  <si>
    <t>2020-11-24</t>
  </si>
  <si>
    <t>第二标段</t>
  </si>
  <si>
    <t>湖南湘北通程有限公司</t>
  </si>
  <si>
    <t>S302石门县雁池至罗坪公路</t>
  </si>
  <si>
    <t>2024-12-21</t>
  </si>
  <si>
    <t>S315桃源县九溪至黄石公路</t>
  </si>
  <si>
    <t>2025-04-03</t>
  </si>
  <si>
    <t>S317鼎城黄土店至花岩溪公路</t>
  </si>
  <si>
    <t>湖南映晟交通建设工程有限公司</t>
  </si>
  <si>
    <t>2023-04-14</t>
  </si>
  <si>
    <t>省道贺家山乐兴八队牌坊至加油站牌坊</t>
  </si>
  <si>
    <t>湖南省正邦建设工程有限公司</t>
  </si>
  <si>
    <t>2019-11-28</t>
  </si>
  <si>
    <t>S223安乡黄山头至出口洲公路（黄山头至夹夹段）黄山头至马坡湖大桥东</t>
  </si>
  <si>
    <t>湖南德联公路工程有限公司</t>
  </si>
  <si>
    <t>2025-8-25</t>
  </si>
  <si>
    <t>郴州市</t>
  </si>
  <si>
    <t>G107苏仙区良田绕镇公路</t>
  </si>
  <si>
    <t>新疆北新路桥集团股份有限公司</t>
  </si>
  <si>
    <t>2017-02-12</t>
  </si>
  <si>
    <t>G234嘉禾县汉石至梓木圩公路工程</t>
  </si>
  <si>
    <t>湖南发通路桥集团有限公司</t>
  </si>
  <si>
    <t>2021-11-26</t>
  </si>
  <si>
    <t>G240永兴县城至灵坎桥公路工程</t>
  </si>
  <si>
    <t>项目经理部</t>
  </si>
  <si>
    <t>中交建筑集团有限公司</t>
  </si>
  <si>
    <t>2025-01-15</t>
  </si>
  <si>
    <t>永兴县城至灵坎桥公路工程</t>
  </si>
  <si>
    <t>湖南省江山地质工程有限公司</t>
  </si>
  <si>
    <t>G4京港澳高速耒阳大市至宜章(湘粤界)段改扩建工程马田连接线</t>
  </si>
  <si>
    <t>湖南省湘交建设集团有限公司</t>
  </si>
  <si>
    <t>2025-11-28</t>
  </si>
  <si>
    <t>第一合同段交安分包</t>
  </si>
  <si>
    <t>湖南景世交通建设有限公司</t>
  </si>
  <si>
    <t>S211、S566北湖区保和至仰天湖公路工程（三期工程）</t>
  </si>
  <si>
    <t>第二合同段</t>
  </si>
  <si>
    <t>S215宜章县林家牌至斋公窝公路（一期）工程</t>
  </si>
  <si>
    <t>中铁广州工程局集团有限公司</t>
  </si>
  <si>
    <t>2023-05-18</t>
  </si>
  <si>
    <t>S215宜章县林家牌至斋公窝公路（二期）</t>
  </si>
  <si>
    <t>2023-09-10</t>
  </si>
  <si>
    <t>S346汝城县岭秀至文明沙洲公路一期工程</t>
  </si>
  <si>
    <t>2024-07-12</t>
  </si>
  <si>
    <t>临武县杉木溪至花塘铺公路(一期工程)</t>
  </si>
  <si>
    <t>交安分包方湖南联拓</t>
  </si>
  <si>
    <t>湖南联拓建设工程有限公司</t>
  </si>
  <si>
    <t>施工成员方发通路桥</t>
  </si>
  <si>
    <t>施工成员方湘交建设</t>
  </si>
  <si>
    <t>施工牵头方宏振</t>
  </si>
  <si>
    <t>湖南宏振建设工程有限公司</t>
  </si>
  <si>
    <t>郴州市G107高壁立交工程</t>
  </si>
  <si>
    <t>湖南建投交通建设有限公司</t>
  </si>
  <si>
    <t>2023-05-25</t>
  </si>
  <si>
    <t>宜章县S31宜凤高速梅田互通至S346公路工程</t>
  </si>
  <si>
    <t>茶常高速安仁东互通连接线延伸段工程</t>
  </si>
  <si>
    <t>湖南佳林建设集团有限公司</t>
  </si>
  <si>
    <t>怀化市</t>
  </si>
  <si>
    <t>G209会同坪村至林城</t>
  </si>
  <si>
    <t>S249溆浦县桥江至思蒙公路工程</t>
  </si>
  <si>
    <t>湖南省辰波建设有限公司</t>
  </si>
  <si>
    <t>S318沅陵县沅陵镇至乌宿公路</t>
  </si>
  <si>
    <t>第一合同段湖南宏振</t>
  </si>
  <si>
    <t>2024-12-31</t>
  </si>
  <si>
    <t>第一合同段湖南湘平</t>
  </si>
  <si>
    <t>湖南省湘平路桥建设有限公司</t>
  </si>
  <si>
    <t>S320辰溪县谭家场至伍家湾公路项目</t>
  </si>
  <si>
    <t>湖南正道建筑工程有限公司</t>
  </si>
  <si>
    <t>2022-11-01</t>
  </si>
  <si>
    <t>S332麻阳县福堂山至漾头公路一期工程</t>
  </si>
  <si>
    <t>2024-09-04</t>
  </si>
  <si>
    <t>S555中方至芷江公路</t>
  </si>
  <si>
    <t>河南同济路桥工程技术有限公司</t>
  </si>
  <si>
    <t>S555中方至芷江公路(芷江段)隧道口至垃圾焚烧发电站道路工程</t>
  </si>
  <si>
    <t>九洞口至大石板</t>
  </si>
  <si>
    <t>湖南省交建工程集团有限公司</t>
  </si>
  <si>
    <t>泸溪白沙至辰溪公路(辰溪段)-泸溪白沙至辰溪公路(辰溪段)工程</t>
  </si>
  <si>
    <t>第三合同段</t>
  </si>
  <si>
    <t>安徽杰智建设工程有限公司</t>
  </si>
  <si>
    <t>S320辰溪县伍家湾至辰溪公路</t>
  </si>
  <si>
    <t>新晃扶罗至凳寨公路</t>
  </si>
  <si>
    <t>河南乾坤路桥工程有限公司</t>
  </si>
  <si>
    <t>四川盛锋建筑工程有限公司</t>
  </si>
  <si>
    <t>第四合同段</t>
  </si>
  <si>
    <t>安徽丰林建设工程有限公司</t>
  </si>
  <si>
    <t>娄底市</t>
  </si>
  <si>
    <t>G354湘乡至娄底和家公路工程</t>
  </si>
  <si>
    <t>湖南娄底路桥建设有限责任公司</t>
  </si>
  <si>
    <t>2022-12-08</t>
  </si>
  <si>
    <t>S222双峰县新屋里经沙塘至双爱塘公路</t>
  </si>
  <si>
    <t>土建第一合同段（振兴路桥）</t>
  </si>
  <si>
    <t>湖南振兴路桥建设有限公司</t>
  </si>
  <si>
    <t>2024-04-23</t>
  </si>
  <si>
    <t>土建第三合同段（富厚交通）</t>
  </si>
  <si>
    <t>湖南省富厚交通工程建设有限公司</t>
  </si>
  <si>
    <t>土建第二合同段（娄底路桥）</t>
  </si>
  <si>
    <t>第三合同段丹霄</t>
  </si>
  <si>
    <t>湖南丹霄公路工程有限公司</t>
  </si>
  <si>
    <t>第三合同段隆吉</t>
  </si>
  <si>
    <t>湖南隆吉工程建设有限公司</t>
  </si>
  <si>
    <t>第二合同段富凯</t>
  </si>
  <si>
    <t>湖南富凯建设有限公司</t>
  </si>
  <si>
    <t>S328新化山溪界至圳上公路</t>
  </si>
  <si>
    <t>S342双峰青树坪至太平寺公路改建工程(涟源段)</t>
  </si>
  <si>
    <t>湖南三湘公路桥梁建设有限公司</t>
  </si>
  <si>
    <t>2023-02-28</t>
  </si>
  <si>
    <t>新化县琅塘至天门公路工程</t>
  </si>
  <si>
    <t>土建第一合同段（新化路桥）</t>
  </si>
  <si>
    <t>湖南省新化公路桥梁建设工程有限公司</t>
  </si>
  <si>
    <t>2017-12-15</t>
  </si>
  <si>
    <t>新化县琅塘至天门公路</t>
  </si>
  <si>
    <t>岳阳市公路桥梁基建总公司</t>
  </si>
  <si>
    <t>湖南省湘军路桥建设有限公司</t>
  </si>
  <si>
    <t>涟源长韶娄桥头河互通至通用机场公路工程(甘冲至通用机场)</t>
  </si>
  <si>
    <t>湖南湘通公路桥梁建设有限公司</t>
  </si>
  <si>
    <t>白玉街娄衡高速公路双峰连接线北向配套道路建设工程</t>
  </si>
  <si>
    <t>第七合同段</t>
  </si>
  <si>
    <t>第五合同段</t>
  </si>
  <si>
    <t>邵阳市</t>
  </si>
  <si>
    <t>G241、G356武冈过境公路工程</t>
  </si>
  <si>
    <t>B合同段</t>
  </si>
  <si>
    <t>湖南省隆回路桥工程公司</t>
  </si>
  <si>
    <t>2015-05-10</t>
  </si>
  <si>
    <t>G356洞口县黄桥至高沙公路改建工程</t>
  </si>
  <si>
    <t>邵阳公路桥梁建设有限责任公司</t>
  </si>
  <si>
    <t>2023-05-06</t>
  </si>
  <si>
    <t>S244新邵县太芝庙至雀塘公路</t>
  </si>
  <si>
    <t>全合同</t>
  </si>
  <si>
    <t>邵阳通泰路桥建设有限公司</t>
  </si>
  <si>
    <t>2020-01-10</t>
  </si>
  <si>
    <t>S341新宁县江口桥至黄皮坳公路改建工程</t>
  </si>
  <si>
    <t>2024-05-23</t>
  </si>
  <si>
    <t>第一合同段联合体成员</t>
  </si>
  <si>
    <t>S549邵东市九龙岭至双凤公路（双凤至祁东界）工程</t>
  </si>
  <si>
    <t>湖南金沙路桥建设有限公司</t>
  </si>
  <si>
    <t>洞口草寨至安顺</t>
  </si>
  <si>
    <t>A标段</t>
  </si>
  <si>
    <t>2023-03-27</t>
  </si>
  <si>
    <t>省道隆回县丁山经西洋江至洞口县城公路（隆回段）</t>
  </si>
  <si>
    <t>A1合同段</t>
  </si>
  <si>
    <t>洪润路桥工程有限公司</t>
  </si>
  <si>
    <t>2021-04-26</t>
  </si>
  <si>
    <t>A2合同段</t>
  </si>
  <si>
    <t>中房联合集团建设工程有限公司</t>
  </si>
  <si>
    <t>S258、S348城步南山牧场至绥宁古龙岩公路(绥宁县段)改建工程</t>
  </si>
  <si>
    <t>S251、S341城步南山牧场至绥宁古龙岩公路改建工程</t>
  </si>
  <si>
    <t>安防第三合同段</t>
  </si>
  <si>
    <t>湖南省金达工程建设有限公司</t>
  </si>
  <si>
    <t>2018-04-23</t>
  </si>
  <si>
    <t>S336邵阳县黄豆园至黄亭市公路工程A标段</t>
  </si>
  <si>
    <t>A合同段</t>
  </si>
  <si>
    <t>安徽省公路桥梁工程有限公司</t>
  </si>
  <si>
    <t>2020-07-31</t>
  </si>
  <si>
    <t>S334新邵县张家冲至罗桥公路改建工程</t>
  </si>
  <si>
    <t>太平洋建设集团有限公司</t>
  </si>
  <si>
    <t>湘潭市</t>
  </si>
  <si>
    <t>下摄司经易俗河至花石（一期）</t>
  </si>
  <si>
    <t>未完土建合同段</t>
  </si>
  <si>
    <t>中交第三公路工程局有限公司</t>
  </si>
  <si>
    <t>2018-08-15</t>
  </si>
  <si>
    <t>钢结构桥合同段</t>
  </si>
  <si>
    <t>上海振华重工（集团）股份有限公司</t>
  </si>
  <si>
    <t>韶山市斜柳塘至铁皮村（润泽路）</t>
  </si>
  <si>
    <t>韶山市润泽路建设项目</t>
  </si>
  <si>
    <t>中交一公局集团有限公司</t>
  </si>
  <si>
    <t xml:space="preserve">2024.12.23  </t>
  </si>
  <si>
    <t>湘西州</t>
  </si>
  <si>
    <t>S253保靖迁陵至夯沙公路</t>
  </si>
  <si>
    <t>C1合同段</t>
  </si>
  <si>
    <t>湖南通达建设工程有限公司</t>
  </si>
  <si>
    <t>2020-09-29</t>
  </si>
  <si>
    <t>S256永顺龙寨至县城公路</t>
  </si>
  <si>
    <t>土建第一合同段联合体成员</t>
  </si>
  <si>
    <t>2020-12-30</t>
  </si>
  <si>
    <t>保靖夯沙至花垣吉卫(湘黔界)公路花垣段</t>
  </si>
  <si>
    <t>湖南省湘筑工程有限公司</t>
  </si>
  <si>
    <t>2021-11-16</t>
  </si>
  <si>
    <t>益阳市</t>
  </si>
  <si>
    <t>G234赫山区谢林港至桃江石洞公路改建工程（桃江段）</t>
  </si>
  <si>
    <t>土建第A合同段</t>
  </si>
  <si>
    <t>湖南省益阳公路桥梁建设有限责任公司</t>
  </si>
  <si>
    <t>2023-06-05</t>
  </si>
  <si>
    <t>土建第A合同段湖南力天</t>
  </si>
  <si>
    <t>湖南力天建筑工程有限公司</t>
  </si>
  <si>
    <t>G234赫山区谢林港至桃江石洞公路改建工程（赫山段）</t>
  </si>
  <si>
    <t>赫山段第J标段</t>
  </si>
  <si>
    <t>G319资阳区长春至迎风桥</t>
  </si>
  <si>
    <t>土建第B合同段</t>
  </si>
  <si>
    <t>2023-10-12</t>
  </si>
  <si>
    <t>土建第C合同段</t>
  </si>
  <si>
    <t>S218大通湖河口至北洲子公路工程</t>
  </si>
  <si>
    <t>2024-06-10</t>
  </si>
  <si>
    <t>S220沅江市四季红镇至黄茅洲大桥北公路</t>
  </si>
  <si>
    <t>土建C标合同段</t>
  </si>
  <si>
    <t>湖南路港建设有限公司</t>
  </si>
  <si>
    <t>2023-05-30</t>
  </si>
  <si>
    <t>S307南县三仙湖至思乐公路（二期）</t>
  </si>
  <si>
    <t>湖南远程建设集团有限公司</t>
  </si>
  <si>
    <t>2024-12-02</t>
  </si>
  <si>
    <t>S322沅江市漉湖至乐园公路改建工程</t>
  </si>
  <si>
    <t>S328宁乡龙田至安化驿头铺公路工程</t>
  </si>
  <si>
    <t>2024-12-16</t>
  </si>
  <si>
    <t>S511南县东河至茅草街公路改建工程</t>
  </si>
  <si>
    <t>交安A标合同段一工区</t>
  </si>
  <si>
    <t>中国葛洲坝集团路桥工程有限公司</t>
  </si>
  <si>
    <t>2020-12-22</t>
  </si>
  <si>
    <t>交安A标合同段二工区</t>
  </si>
  <si>
    <t>重庆通力高速公路养护工程有限公司</t>
  </si>
  <si>
    <t>赫山区五里牌至益阳高铁南站（新市渡）公路绕城高速至新市渡段</t>
  </si>
  <si>
    <t>土建D合同段</t>
  </si>
  <si>
    <t>中铁四局集团有限公司</t>
  </si>
  <si>
    <t>2025-05-30</t>
  </si>
  <si>
    <t>永州市</t>
  </si>
  <si>
    <t>G207道县至江华公路(江华段)</t>
  </si>
  <si>
    <t>G538江永神湾至瓦屋下（回龙圩界）公路</t>
  </si>
  <si>
    <t>土建合同段</t>
  </si>
  <si>
    <t>中冶交通建设集团有限公司</t>
  </si>
  <si>
    <t>2024-05-24</t>
  </si>
  <si>
    <t>S229、S227新田关口至黄沙溪公路</t>
  </si>
  <si>
    <t>中国二冶集团有限公司</t>
  </si>
  <si>
    <t>S343双牌县漯屋至何家洞公路</t>
  </si>
  <si>
    <t>华邦建投集团股份有限公司</t>
  </si>
  <si>
    <t>2022-04-29</t>
  </si>
  <si>
    <t>S227祁阳龚家坪至长虹</t>
  </si>
  <si>
    <t>K0+000-K8+950</t>
  </si>
  <si>
    <t>湖南高配公路建设有限公司</t>
  </si>
  <si>
    <t>S354道县上关至湘源温泉公路</t>
  </si>
  <si>
    <t>K2+833.268-K17+560</t>
  </si>
  <si>
    <t>K17+560-K30+300</t>
  </si>
  <si>
    <t>S231江华香草源至水口公路</t>
  </si>
  <si>
    <t>中交一公局第一工程有限公司</t>
  </si>
  <si>
    <t>张家界市</t>
  </si>
  <si>
    <t>桑植县城至高铁站公路工程</t>
  </si>
  <si>
    <t>中铁二十局集团有限公司</t>
  </si>
  <si>
    <t>2023-11-20</t>
  </si>
  <si>
    <t>土建第二合同段张家界路桥</t>
  </si>
  <si>
    <t>张家界路桥建设有限责任公司</t>
  </si>
  <si>
    <t>桑植官地坪至瑞塔铺公路（二期）</t>
  </si>
  <si>
    <t>中交路桥建设有限公司</t>
  </si>
  <si>
    <t>2021-12-08</t>
  </si>
  <si>
    <t>桑植定家峪至永定区大溶溪(一期)</t>
  </si>
  <si>
    <t>2024-03-06</t>
  </si>
  <si>
    <t>武陵源中湖至桑植瑞塔铺公路</t>
  </si>
  <si>
    <t>2021-06-17</t>
  </si>
  <si>
    <t>永定教字垭至温塘公路（二期）工程</t>
  </si>
  <si>
    <t>五矿二十三冶建设集团有限公司</t>
  </si>
  <si>
    <t>2021-06-07</t>
  </si>
  <si>
    <t>长征纪念馆至贺龙公园公路(白石至天子山街道段)</t>
  </si>
  <si>
    <t>2025-01-07</t>
  </si>
  <si>
    <t>株洲市</t>
  </si>
  <si>
    <t>S104云龙楠山铺至醴陵塘坊公路（醴陵段）</t>
  </si>
  <si>
    <t>第1标段分包（交建）</t>
  </si>
  <si>
    <t>2022-06-08</t>
  </si>
  <si>
    <t>第1标段分包（华泰）</t>
  </si>
  <si>
    <t>湖南华泰泓湘工程有限公司</t>
  </si>
  <si>
    <t>第1标段项目部</t>
  </si>
  <si>
    <t>第2标段项目部</t>
  </si>
  <si>
    <t>湖南省醴陵市通达建设工程有限公司</t>
  </si>
  <si>
    <t>S330渌口区淦田至古岳峰公路二期工程</t>
  </si>
  <si>
    <t>第一合同段湖南交建</t>
  </si>
  <si>
    <t>2024-06-27</t>
  </si>
  <si>
    <t>第一合同段湖南国信</t>
  </si>
  <si>
    <t>湖南国信建设集团股份有限公司</t>
  </si>
  <si>
    <t>第一合同段湖南湘通</t>
  </si>
  <si>
    <t>第一合同段长沙公路桥梁</t>
  </si>
  <si>
    <t>S330渌口区淦田至古岳峰公路二期工程（交安）</t>
  </si>
  <si>
    <t>湖南擎宇建设集团有限公司</t>
  </si>
  <si>
    <t>S330渌口淦田至古岳峰</t>
  </si>
  <si>
    <t>2023-10-20</t>
  </si>
  <si>
    <t>S330醴陵市美田桥至贺家桥公路</t>
  </si>
  <si>
    <t>2024-01-26</t>
  </si>
  <si>
    <t>攸县洣水四桥及连接线工程</t>
  </si>
  <si>
    <t>苏辰建设集团有限公司</t>
  </si>
  <si>
    <t>2024-04-01</t>
  </si>
  <si>
    <t>2070. 07</t>
  </si>
  <si>
    <t>S204攸县杉仙殿至网株贾山路口</t>
  </si>
  <si>
    <t>第一合同段（分包）</t>
  </si>
  <si>
    <t>湖南典阳建设工程有限公司</t>
  </si>
  <si>
    <t>岳阳市</t>
  </si>
  <si>
    <t>S201平江县虹桥至加义</t>
  </si>
  <si>
    <t>湖南省通衢兴路建设有限公司</t>
  </si>
  <si>
    <t>S218华容花子坟至注滋口公路（花子坟至禹山段）工程</t>
  </si>
  <si>
    <t>岳阳路桥集团有限公司</t>
  </si>
  <si>
    <t>S310岳阳县公田至新墙公路工程（一期）</t>
  </si>
  <si>
    <t>路基合同段</t>
  </si>
  <si>
    <t>2024-11-18</t>
  </si>
  <si>
    <t>S316平江县石牛寨至长庆公路改建工程（第二期）</t>
  </si>
  <si>
    <t>2024-05-30</t>
  </si>
  <si>
    <t>S316汨罗市张公庙至敖花塘公路</t>
  </si>
  <si>
    <t>第一合同段岳阳路桥</t>
  </si>
  <si>
    <t>2024-10-28</t>
  </si>
  <si>
    <t>第一合同段湖南汨罗交通建设</t>
  </si>
  <si>
    <t>湖南汨罗交通建设</t>
  </si>
  <si>
    <t>S506屈原至湘阴公路一期工程</t>
  </si>
  <si>
    <t>2023-09-18</t>
  </si>
  <si>
    <t>第一合同段上海城建</t>
  </si>
  <si>
    <t>上海城建市政工程（集团）有限公司</t>
  </si>
  <si>
    <t>第一合同段岳阳交建</t>
  </si>
  <si>
    <t>岳阳市交通公路工程建设有限公司</t>
  </si>
  <si>
    <t>路面第一合同段映晟</t>
  </si>
  <si>
    <t>云溪区松阳湖港区化工码头至云溪区绿色化工园公路工程（三期）</t>
  </si>
  <si>
    <t>2023-12-18</t>
  </si>
  <si>
    <t>岳阳长江经济带炼化一体化公路（大田-青坡）</t>
  </si>
  <si>
    <t>深圳广铁土木工程有限公司</t>
  </si>
  <si>
    <t>2024-01-31</t>
  </si>
  <si>
    <t>湖南尚上市政建设开发有限公司</t>
  </si>
  <si>
    <t>岳阳长江经济带炼化一体化公路（荆竹-南太）</t>
  </si>
  <si>
    <t>一工区湖南路桥</t>
  </si>
  <si>
    <t>2024-01-30</t>
  </si>
  <si>
    <t>二工区中建五局</t>
  </si>
  <si>
    <t>中国建筑第五工程局有限公司</t>
  </si>
  <si>
    <t>机电通信管道标段</t>
  </si>
  <si>
    <t>湖南华鑫美好公路环境建设有限公司</t>
  </si>
  <si>
    <t>湘阴县虞公港疏港公路(二期)工程</t>
  </si>
  <si>
    <t>湘阴县虞公港疏港公路（一期）</t>
  </si>
  <si>
    <t>2024-05-20</t>
  </si>
  <si>
    <t>湘阴武警机场公路延伸线工程</t>
  </si>
  <si>
    <t>2023-06-08</t>
  </si>
  <si>
    <t>G107岳阳市改线工程（临湘羊楼司至五里牌段）设计施工总承包</t>
  </si>
  <si>
    <t>S206临湘市桃林至白羊田公路工程</t>
  </si>
  <si>
    <t>衡阳市</t>
  </si>
  <si>
    <t>G234常宁新河至蒲竹</t>
  </si>
  <si>
    <t>衡阳公路桥梁建设有限公司</t>
  </si>
  <si>
    <t>2024-07-09</t>
  </si>
  <si>
    <t>耒阳市竹市至大市循环经济产业园公路(竹市至哲桥公路二期工程)项目</t>
  </si>
  <si>
    <t>安徽建工水利开发投资集团有限公司</t>
  </si>
  <si>
    <t>G107耒阳市绕城公路工程</t>
  </si>
  <si>
    <t>S207衡东县高湖至草市公路工程</t>
  </si>
  <si>
    <t>S333、S214衡东县大桥经石湾至金花公路</t>
  </si>
  <si>
    <t>S333、S213衡东县大桥经石湾至金花公路</t>
  </si>
  <si>
    <t>浙江鼎盛交通建设有限公司</t>
  </si>
  <si>
    <t>衡东县杨林至高湖公路工程</t>
  </si>
  <si>
    <t>衡东县大浦机场至大浦镇公路工程一期工程</t>
  </si>
  <si>
    <t>G234祁东洪桥至归阳公路工程</t>
  </si>
  <si>
    <t>邢台路桥建设集团有限公司</t>
  </si>
  <si>
    <t>S337线衡南县花桥至洪山公路工程</t>
  </si>
  <si>
    <t>高速公路</t>
  </si>
  <si>
    <t>省本级</t>
  </si>
  <si>
    <t>城龙高速</t>
  </si>
  <si>
    <t>土建第一合同段联合体高速集团</t>
  </si>
  <si>
    <t>湖南省高速公路集团有限公司</t>
  </si>
  <si>
    <t>2022-09-02</t>
  </si>
  <si>
    <t>土建第一合同段联合体高速建设</t>
  </si>
  <si>
    <t>湖南高速建设工程有限公司</t>
  </si>
  <si>
    <t>路面第一合同段</t>
  </si>
  <si>
    <t>路面第二合同段</t>
  </si>
  <si>
    <t>第一合同段交安绿化分部</t>
  </si>
  <si>
    <t>湖南高速养护工程有限公司</t>
  </si>
  <si>
    <t>房建工程分部</t>
  </si>
  <si>
    <t>湖南高速华达工程有限公司</t>
  </si>
  <si>
    <t>醴娄高速</t>
  </si>
  <si>
    <t>土建KT1</t>
  </si>
  <si>
    <t>中铁十二局集团有限公司</t>
  </si>
  <si>
    <t>土建KT2</t>
  </si>
  <si>
    <t>土建第四合同段</t>
  </si>
  <si>
    <t>土建总承包部</t>
  </si>
  <si>
    <t>总承包部一施工分部</t>
  </si>
  <si>
    <t>总承包部二施工分部</t>
  </si>
  <si>
    <t>总承包部三施工分部</t>
  </si>
  <si>
    <t>总承包部五-六施工分部</t>
  </si>
  <si>
    <t>机电总承包部</t>
  </si>
  <si>
    <t>路面十二施工分部</t>
  </si>
  <si>
    <t>路面十三施工分部</t>
  </si>
  <si>
    <t>交安十九施工分部</t>
  </si>
  <si>
    <t>桂东至新田高速桂阳至新田段</t>
  </si>
  <si>
    <t>2023-11-30</t>
  </si>
  <si>
    <t>中铁五局集团有限公司</t>
  </si>
  <si>
    <t>中交第二公路工程局有限公司</t>
  </si>
  <si>
    <t>土建第五合同段</t>
  </si>
  <si>
    <t>永吉高速团结互通</t>
  </si>
  <si>
    <t>土建项目部</t>
  </si>
  <si>
    <t>宁夏交通建设股份有限公司</t>
  </si>
  <si>
    <t>2025-07-09</t>
  </si>
  <si>
    <t>机电项目部</t>
  </si>
  <si>
    <t>广东赛达交通科技股份有限公司</t>
  </si>
  <si>
    <t>洞新高速龙井互通及武冈机场连接线</t>
  </si>
  <si>
    <t>2023-12-22</t>
  </si>
  <si>
    <t>益娄高速新增涧山互通</t>
  </si>
  <si>
    <t>贵州路桥集团有限公司</t>
  </si>
  <si>
    <t>2024-07-22</t>
  </si>
  <si>
    <t>机电合同段</t>
  </si>
  <si>
    <t>浙江中控信息产业股份有限公司</t>
  </si>
  <si>
    <t>耒宜扩容高速</t>
  </si>
  <si>
    <t>第一总包部</t>
  </si>
  <si>
    <t>中建交通建设集团有限公司</t>
  </si>
  <si>
    <t>2024-03-19</t>
  </si>
  <si>
    <t>第二总包部</t>
  </si>
  <si>
    <t>江苏省交通工程集团有限公司</t>
  </si>
  <si>
    <t>第三总包部联合体高速集团</t>
  </si>
  <si>
    <t>第三总包部联合体高速建设</t>
  </si>
  <si>
    <t>第四总包部</t>
  </si>
  <si>
    <t>第五总包部</t>
  </si>
  <si>
    <t>第三总包部交安绿化分部</t>
  </si>
  <si>
    <t>第三总包部路面一分部</t>
  </si>
  <si>
    <t>第三总包部充电桩专业</t>
  </si>
  <si>
    <t>中铁科学研究院集团有限公司</t>
  </si>
  <si>
    <t>零道高速</t>
  </si>
  <si>
    <t>2023-07-14</t>
  </si>
  <si>
    <t>土建第六合同段</t>
  </si>
  <si>
    <t>总承包部高速集团</t>
  </si>
  <si>
    <t>总承包部高速建设</t>
  </si>
  <si>
    <t>上跨益湛铁路工程LDGSSG标段（西岭上大桥）</t>
  </si>
  <si>
    <t>中铁二局集团有限公司</t>
  </si>
  <si>
    <t>上跨益湛铁路工程LDGSSG标段（滞漯特大桥）</t>
  </si>
  <si>
    <t>G4京港澳高速株洲王拾万至耒阳段扩容工程</t>
  </si>
  <si>
    <t>2025-06-30</t>
  </si>
  <si>
    <t>桂东至新田高速桂东至郴州段</t>
  </si>
  <si>
    <t>2025-09-01</t>
  </si>
  <si>
    <t>2025-10-30</t>
  </si>
  <si>
    <t>第六合同段</t>
  </si>
  <si>
    <t>第八合同段</t>
  </si>
  <si>
    <t>第九合同段</t>
  </si>
  <si>
    <t>第十合同段中交二公局</t>
  </si>
  <si>
    <t>第十合同段江山地质</t>
  </si>
  <si>
    <t>韶山高速南延线</t>
  </si>
  <si>
    <t>韶湘高速涟水特大桥项目经理部</t>
  </si>
  <si>
    <t>G4京港澳高速羊楼司（湘鄂界）至岳阳龙湾段扩容工程</t>
  </si>
  <si>
    <t>总承包部</t>
  </si>
  <si>
    <t>G4京港澳高速岳阳龙湾至长沙广福段扩容工程</t>
  </si>
  <si>
    <t>洞口至天柱（湘黔界）高速</t>
  </si>
  <si>
    <t>先行工程合同段</t>
  </si>
  <si>
    <t>G59呼北高速新化至新宁段工程虎形山连接线</t>
  </si>
  <si>
    <t>总承包项目部</t>
  </si>
  <si>
    <t>中冶路桥建设有限公司</t>
  </si>
  <si>
    <t>2023-12-13</t>
  </si>
  <si>
    <t>G59呼北高速新化至新宁段洋溪互通连接线</t>
  </si>
  <si>
    <t>第一合同段(一工区)</t>
  </si>
  <si>
    <t>第一合同段(二工区)</t>
  </si>
  <si>
    <t>张官高速(怀化分公司)</t>
  </si>
  <si>
    <t>土建第一合同段(方昇)</t>
  </si>
  <si>
    <t>湖南方昇工程建设有限公司</t>
  </si>
  <si>
    <t>2022-08-31</t>
  </si>
  <si>
    <t>土建第三合同段(湖南路桥)</t>
  </si>
  <si>
    <t>土建第二合同段(建工)</t>
  </si>
  <si>
    <t>房建第五合同段</t>
  </si>
  <si>
    <t>路面第四合同段</t>
  </si>
  <si>
    <t>新新张官高速公路张家界分公司</t>
  </si>
  <si>
    <t>中国葛洲坝集团第一工程有限公司</t>
  </si>
  <si>
    <t>2022-08-12</t>
  </si>
  <si>
    <t>新新张官高速公路新宁分公司</t>
  </si>
  <si>
    <t>2022-07-28</t>
  </si>
  <si>
    <t>新新张官高速公路永定分公司</t>
  </si>
  <si>
    <t>中国十九冶集团有限公司</t>
  </si>
  <si>
    <t>2022-08-08</t>
  </si>
  <si>
    <t>涉铁合同段</t>
  </si>
  <si>
    <t>中铁七局集团第三工程有限公司</t>
  </si>
  <si>
    <t>新新张官高速公路洞庭溪沅水特大桥指挥部</t>
  </si>
  <si>
    <t>土建施工标段</t>
  </si>
  <si>
    <t>2022-09-15</t>
  </si>
  <si>
    <t>新新张官高速公路邵阳分公司</t>
  </si>
  <si>
    <t>2022-07-29</t>
  </si>
  <si>
    <t>第三总包部</t>
  </si>
  <si>
    <t>2022-07-22</t>
  </si>
  <si>
    <t>新新张官高速公路隆回分公司</t>
  </si>
  <si>
    <t>交安第九合同段</t>
  </si>
  <si>
    <t>房建第八合同段</t>
  </si>
  <si>
    <t>路面第七合同段</t>
  </si>
  <si>
    <t>重庆中环建设有限公司第二工程分公司</t>
  </si>
  <si>
    <t>路面第六合同段</t>
  </si>
  <si>
    <t>湖南省浏阳至江背高速公路</t>
  </si>
  <si>
    <t>2025-10-09</t>
  </si>
  <si>
    <t>2029-10-08</t>
  </si>
  <si>
    <t>许广高速茶亭互通至长沙绕城高速公路</t>
  </si>
  <si>
    <t>2025-11-07</t>
  </si>
  <si>
    <t>2029-11-06</t>
  </si>
  <si>
    <t>桑龙高速</t>
  </si>
  <si>
    <t>2022-11-15</t>
  </si>
  <si>
    <t>中铁三局集团有限公司</t>
  </si>
  <si>
    <t>中铁交通投资集团有限公司</t>
  </si>
  <si>
    <t>房建交安合同段</t>
  </si>
  <si>
    <t>机电第一合同段</t>
  </si>
  <si>
    <t>炉慈高速</t>
  </si>
  <si>
    <t>交安第一合同段</t>
  </si>
  <si>
    <t>中铁隧道局集团有限公司</t>
  </si>
  <si>
    <t>2021-06-10</t>
  </si>
  <si>
    <t>中铁六局集团有限公司</t>
  </si>
  <si>
    <t>土建第七合同段</t>
  </si>
  <si>
    <t>中铁北京工程局集团有限公司</t>
  </si>
  <si>
    <t>中铁九局集团有限公司</t>
  </si>
  <si>
    <t>中铁上海工程局集团有限公司</t>
  </si>
  <si>
    <t>房建第一合同段</t>
  </si>
  <si>
    <t>南岳高速萱洲互通</t>
  </si>
  <si>
    <t>土建第一合同段华鑫美好</t>
  </si>
  <si>
    <t>2024-05-27</t>
  </si>
  <si>
    <t>土建第一合同段长沙公路桥梁</t>
  </si>
  <si>
    <t>吉怀高速公路金坪（联合）互通工程</t>
  </si>
  <si>
    <t>2023-02-21</t>
  </si>
  <si>
    <t>金醴高速</t>
  </si>
  <si>
    <t>2023-06-13</t>
  </si>
  <si>
    <r>
      <rPr>
        <sz val="48"/>
        <color theme="1"/>
        <rFont val="Times New Roman"/>
        <charset val="134"/>
      </rPr>
      <t>2026</t>
    </r>
    <r>
      <rPr>
        <sz val="48"/>
        <color theme="1"/>
        <rFont val="方正小标宋简体"/>
        <charset val="134"/>
      </rPr>
      <t>年普通国省道建设投资建议计划表</t>
    </r>
  </si>
  <si>
    <r>
      <rPr>
        <b/>
        <sz val="20"/>
        <color theme="1"/>
        <rFont val="宋体"/>
        <charset val="134"/>
      </rPr>
      <t>序号</t>
    </r>
  </si>
  <si>
    <r>
      <rPr>
        <b/>
        <sz val="20"/>
        <color theme="1"/>
        <rFont val="宋体"/>
        <charset val="134"/>
      </rPr>
      <t>市州</t>
    </r>
  </si>
  <si>
    <r>
      <rPr>
        <b/>
        <sz val="20"/>
        <color theme="1"/>
        <rFont val="宋体"/>
        <charset val="134"/>
      </rPr>
      <t>县市区</t>
    </r>
  </si>
  <si>
    <r>
      <rPr>
        <b/>
        <sz val="20"/>
        <color theme="1"/>
        <rFont val="宋体"/>
        <charset val="134"/>
      </rPr>
      <t>项目名称</t>
    </r>
  </si>
  <si>
    <r>
      <rPr>
        <b/>
        <sz val="20"/>
        <color theme="1"/>
        <rFont val="宋体"/>
        <charset val="134"/>
      </rPr>
      <t>路线行政等级</t>
    </r>
  </si>
  <si>
    <r>
      <rPr>
        <b/>
        <sz val="20"/>
        <color theme="1"/>
        <rFont val="宋体"/>
        <charset val="134"/>
      </rPr>
      <t>建设规模（公里）</t>
    </r>
  </si>
  <si>
    <r>
      <rPr>
        <b/>
        <sz val="20"/>
        <color theme="1"/>
        <rFont val="宋体"/>
        <charset val="134"/>
      </rPr>
      <t>总投资</t>
    </r>
    <r>
      <rPr>
        <b/>
        <sz val="20"/>
        <color theme="1"/>
        <rFont val="Times New Roman"/>
        <charset val="134"/>
      </rPr>
      <t xml:space="preserve">
(</t>
    </r>
    <r>
      <rPr>
        <b/>
        <sz val="20"/>
        <color theme="1"/>
        <rFont val="宋体"/>
        <charset val="134"/>
      </rPr>
      <t>万元</t>
    </r>
    <r>
      <rPr>
        <b/>
        <sz val="20"/>
        <color theme="1"/>
        <rFont val="Times New Roman"/>
        <charset val="134"/>
      </rPr>
      <t>)</t>
    </r>
  </si>
  <si>
    <r>
      <rPr>
        <b/>
        <sz val="20"/>
        <color theme="1"/>
        <rFont val="宋体"/>
        <charset val="134"/>
      </rPr>
      <t>目前建设进度</t>
    </r>
  </si>
  <si>
    <r>
      <rPr>
        <b/>
        <sz val="20"/>
        <color theme="1"/>
        <rFont val="宋体"/>
        <charset val="134"/>
      </rPr>
      <t>至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宋体"/>
        <charset val="134"/>
      </rPr>
      <t>年底累计完成投资</t>
    </r>
    <r>
      <rPr>
        <b/>
        <sz val="20"/>
        <color theme="1"/>
        <rFont val="Times New Roman"/>
        <charset val="134"/>
      </rPr>
      <t xml:space="preserve">
(</t>
    </r>
    <r>
      <rPr>
        <b/>
        <sz val="20"/>
        <color theme="1"/>
        <rFont val="宋体"/>
        <charset val="134"/>
      </rPr>
      <t>万元</t>
    </r>
    <r>
      <rPr>
        <b/>
        <sz val="20"/>
        <color theme="1"/>
        <rFont val="Times New Roman"/>
        <charset val="134"/>
      </rPr>
      <t>)</t>
    </r>
  </si>
  <si>
    <r>
      <rPr>
        <b/>
        <sz val="20"/>
        <color theme="1"/>
        <rFont val="Times New Roman"/>
        <charset val="134"/>
      </rPr>
      <t>2026</t>
    </r>
    <r>
      <rPr>
        <b/>
        <sz val="20"/>
        <color theme="1"/>
        <rFont val="宋体"/>
        <charset val="134"/>
      </rPr>
      <t>年建议计划</t>
    </r>
  </si>
  <si>
    <r>
      <rPr>
        <b/>
        <sz val="20"/>
        <color theme="1"/>
        <rFont val="宋体"/>
        <charset val="134"/>
      </rPr>
      <t>项目节点目标</t>
    </r>
  </si>
  <si>
    <r>
      <rPr>
        <b/>
        <sz val="20"/>
        <color theme="1"/>
        <rFont val="宋体"/>
        <charset val="134"/>
      </rPr>
      <t>前期工作进展</t>
    </r>
  </si>
  <si>
    <r>
      <rPr>
        <b/>
        <sz val="20"/>
        <color theme="1"/>
        <rFont val="宋体"/>
        <charset val="134"/>
      </rPr>
      <t>备注</t>
    </r>
  </si>
  <si>
    <r>
      <rPr>
        <b/>
        <sz val="20"/>
        <color theme="1"/>
        <rFont val="宋体"/>
        <charset val="134"/>
      </rPr>
      <t>项目属性备注（停缓建、国省补助计划项目）</t>
    </r>
  </si>
  <si>
    <r>
      <rPr>
        <b/>
        <sz val="20"/>
        <color theme="1"/>
        <rFont val="宋体"/>
        <charset val="134"/>
      </rPr>
      <t>合计</t>
    </r>
  </si>
  <si>
    <r>
      <rPr>
        <b/>
        <sz val="20"/>
        <color theme="1"/>
        <rFont val="宋体"/>
        <charset val="134"/>
      </rPr>
      <t>一级公路</t>
    </r>
  </si>
  <si>
    <r>
      <rPr>
        <b/>
        <sz val="20"/>
        <color theme="1"/>
        <rFont val="宋体"/>
        <charset val="134"/>
      </rPr>
      <t>二级公路</t>
    </r>
  </si>
  <si>
    <r>
      <rPr>
        <b/>
        <sz val="20"/>
        <color theme="1"/>
        <rFont val="宋体"/>
        <charset val="134"/>
      </rPr>
      <t>三级公路</t>
    </r>
  </si>
  <si>
    <r>
      <rPr>
        <b/>
        <sz val="20"/>
        <color theme="1"/>
        <rFont val="宋体"/>
        <charset val="134"/>
      </rPr>
      <t>年度投资</t>
    </r>
    <r>
      <rPr>
        <b/>
        <sz val="20"/>
        <color theme="1"/>
        <rFont val="Times New Roman"/>
        <charset val="134"/>
      </rPr>
      <t xml:space="preserve">
</t>
    </r>
    <r>
      <rPr>
        <b/>
        <sz val="20"/>
        <color theme="1"/>
        <rFont val="宋体"/>
        <charset val="134"/>
      </rPr>
      <t>（万元）</t>
    </r>
  </si>
  <si>
    <r>
      <rPr>
        <b/>
        <sz val="20"/>
        <color theme="1"/>
        <rFont val="宋体"/>
        <charset val="134"/>
      </rPr>
      <t>新增生产能力（公里）</t>
    </r>
  </si>
  <si>
    <r>
      <rPr>
        <b/>
        <sz val="20"/>
        <color theme="1"/>
        <rFont val="宋体"/>
        <charset val="134"/>
      </rPr>
      <t>新开工里程（公里）</t>
    </r>
  </si>
  <si>
    <r>
      <rPr>
        <b/>
        <sz val="20"/>
        <color theme="1"/>
        <rFont val="宋体"/>
        <charset val="134"/>
      </rPr>
      <t>节点目标明细</t>
    </r>
  </si>
  <si>
    <r>
      <rPr>
        <b/>
        <sz val="20"/>
        <color theme="1"/>
        <rFont val="宋体"/>
        <charset val="134"/>
      </rPr>
      <t>节点目标拆分（公里）</t>
    </r>
  </si>
  <si>
    <r>
      <rPr>
        <b/>
        <sz val="20"/>
        <color theme="1"/>
        <rFont val="宋体"/>
        <charset val="134"/>
      </rPr>
      <t>工可批复</t>
    </r>
  </si>
  <si>
    <r>
      <rPr>
        <b/>
        <sz val="20"/>
        <color theme="1"/>
        <rFont val="宋体"/>
        <charset val="134"/>
      </rPr>
      <t>初设批复</t>
    </r>
  </si>
  <si>
    <r>
      <rPr>
        <b/>
        <sz val="20"/>
        <color theme="1"/>
        <rFont val="宋体"/>
        <charset val="134"/>
      </rPr>
      <t>完成路面</t>
    </r>
  </si>
  <si>
    <r>
      <rPr>
        <b/>
        <sz val="20"/>
        <color theme="1"/>
        <rFont val="宋体"/>
        <charset val="134"/>
      </rPr>
      <t>完成路基</t>
    </r>
  </si>
  <si>
    <r>
      <rPr>
        <b/>
        <sz val="20"/>
        <color theme="1"/>
        <rFont val="宋体"/>
        <charset val="134"/>
      </rPr>
      <t>路基、桥涵施工</t>
    </r>
  </si>
  <si>
    <r>
      <rPr>
        <b/>
        <sz val="20"/>
        <color theme="1"/>
        <rFont val="宋体"/>
        <charset val="134"/>
      </rPr>
      <t>完成施工准备（施工许可、中标通知）</t>
    </r>
  </si>
  <si>
    <r>
      <rPr>
        <b/>
        <sz val="14"/>
        <color theme="1"/>
        <rFont val="宋体"/>
        <charset val="134"/>
      </rPr>
      <t>全省合计</t>
    </r>
  </si>
  <si>
    <r>
      <rPr>
        <b/>
        <sz val="14"/>
        <color theme="1"/>
        <rFont val="宋体"/>
        <charset val="134"/>
      </rPr>
      <t>长沙市小计</t>
    </r>
  </si>
  <si>
    <r>
      <rPr>
        <sz val="14"/>
        <color theme="1"/>
        <rFont val="宋体"/>
        <charset val="134"/>
      </rPr>
      <t>长沙市</t>
    </r>
  </si>
  <si>
    <r>
      <rPr>
        <sz val="14"/>
        <color theme="1"/>
        <rFont val="宋体"/>
        <charset val="134"/>
      </rPr>
      <t>长沙县、雨花区、岳塘经开区</t>
    </r>
  </si>
  <si>
    <r>
      <rPr>
        <sz val="14"/>
        <color theme="1"/>
        <rFont val="Times New Roman"/>
        <charset val="134"/>
      </rPr>
      <t>G107</t>
    </r>
    <r>
      <rPr>
        <sz val="14"/>
        <color theme="1"/>
        <rFont val="宋体"/>
        <charset val="134"/>
      </rPr>
      <t>雨花区三字墙至昭云路段公路工程</t>
    </r>
  </si>
  <si>
    <r>
      <rPr>
        <sz val="14"/>
        <color theme="1"/>
        <rFont val="宋体"/>
        <charset val="134"/>
      </rPr>
      <t>国道</t>
    </r>
  </si>
  <si>
    <r>
      <rPr>
        <sz val="14"/>
        <color theme="1"/>
        <rFont val="宋体"/>
        <charset val="134"/>
      </rPr>
      <t>在建（路基</t>
    </r>
    <r>
      <rPr>
        <sz val="14"/>
        <color theme="1"/>
        <rFont val="Times New Roman"/>
        <charset val="134"/>
      </rPr>
      <t>10%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</si>
  <si>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9.1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</si>
  <si>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[2024]631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</si>
  <si>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长交批</t>
    </r>
    <r>
      <rPr>
        <sz val="14"/>
        <color theme="1"/>
        <rFont val="Times New Roman"/>
        <charset val="134"/>
      </rPr>
      <t>[2024]44</t>
    </r>
    <r>
      <rPr>
        <sz val="14"/>
        <color theme="1"/>
        <rFont val="宋体"/>
        <charset val="134"/>
      </rPr>
      <t>号、湘发改基础</t>
    </r>
    <r>
      <rPr>
        <sz val="14"/>
        <color theme="1"/>
        <rFont val="Times New Roman"/>
        <charset val="134"/>
      </rPr>
      <t>[2024]763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</si>
  <si>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长沙县</t>
    </r>
  </si>
  <si>
    <r>
      <rPr>
        <sz val="14"/>
        <color theme="1"/>
        <rFont val="Times New Roman"/>
        <charset val="134"/>
      </rPr>
      <t>G354</t>
    </r>
    <r>
      <rPr>
        <sz val="14"/>
        <color theme="1"/>
        <rFont val="宋体"/>
        <charset val="134"/>
      </rPr>
      <t>黄兴大道至机场中轴大道（湘府东路东延城际快速干道）</t>
    </r>
  </si>
  <si>
    <r>
      <rPr>
        <sz val="14"/>
        <color theme="1"/>
        <rFont val="宋体"/>
        <charset val="134"/>
      </rPr>
      <t>已完成施工许可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</si>
  <si>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10.4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</si>
  <si>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[2024]677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</si>
  <si>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长交批</t>
    </r>
    <r>
      <rPr>
        <sz val="14"/>
        <color theme="1"/>
        <rFont val="Times New Roman"/>
        <charset val="134"/>
      </rPr>
      <t>[2024]47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</si>
  <si>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雨花区</t>
    </r>
  </si>
  <si>
    <r>
      <rPr>
        <sz val="14"/>
        <color theme="1"/>
        <rFont val="Times New Roman"/>
        <charset val="134"/>
      </rPr>
      <t>G640</t>
    </r>
    <r>
      <rPr>
        <sz val="14"/>
        <color theme="1"/>
        <rFont val="宋体"/>
        <charset val="134"/>
      </rPr>
      <t>长沙市雨花区跳马镇至长沙绕城高速白竹收费站段</t>
    </r>
  </si>
  <si>
    <t>正在进行施工前准备工作</t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</si>
  <si>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5.38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</si>
  <si>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[2024]630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</si>
  <si>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长交批</t>
    </r>
    <r>
      <rPr>
        <sz val="14"/>
        <color theme="1"/>
        <rFont val="Times New Roman"/>
        <charset val="134"/>
      </rPr>
      <t>[2024]43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</si>
  <si>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宁乡市</t>
    </r>
  </si>
  <si>
    <r>
      <rPr>
        <sz val="14"/>
        <color theme="1"/>
        <rFont val="Times New Roman"/>
        <charset val="134"/>
      </rPr>
      <t>G240</t>
    </r>
    <r>
      <rPr>
        <sz val="14"/>
        <color theme="1"/>
        <rFont val="宋体"/>
        <charset val="134"/>
      </rPr>
      <t>宁乡碧桂园至夏铎铺公路</t>
    </r>
  </si>
  <si>
    <r>
      <rPr>
        <sz val="14"/>
        <color theme="1"/>
        <rFont val="宋体"/>
        <charset val="134"/>
      </rPr>
      <t>完成工可行业意见批复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</si>
  <si>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13.63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</si>
  <si>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浏阳市</t>
    </r>
  </si>
  <si>
    <r>
      <rPr>
        <sz val="14"/>
        <color theme="1"/>
        <rFont val="Times New Roman"/>
        <charset val="134"/>
      </rPr>
      <t>G354</t>
    </r>
    <r>
      <rPr>
        <sz val="14"/>
        <color theme="1"/>
        <rFont val="宋体"/>
        <charset val="134"/>
      </rPr>
      <t>浏阳市金口至冷井段公路</t>
    </r>
  </si>
  <si>
    <r>
      <rPr>
        <sz val="14"/>
        <color theme="1"/>
        <rFont val="宋体"/>
        <charset val="134"/>
      </rPr>
      <t>正在进行施工前准备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</si>
  <si>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4.8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</si>
  <si>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[2025]254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</si>
  <si>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长交批</t>
    </r>
    <r>
      <rPr>
        <sz val="14"/>
        <color theme="1"/>
        <rFont val="Times New Roman"/>
        <charset val="134"/>
      </rPr>
      <t>[2025]21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</si>
  <si>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天心区、雨花区</t>
    </r>
  </si>
  <si>
    <r>
      <rPr>
        <sz val="14"/>
        <color theme="1"/>
        <rFont val="Times New Roman"/>
        <charset val="134"/>
      </rPr>
      <t>G354</t>
    </r>
    <r>
      <rPr>
        <sz val="14"/>
        <color theme="1"/>
        <rFont val="宋体"/>
        <charset val="134"/>
      </rPr>
      <t>长沙市雨花区洞井至天心区大托铺段</t>
    </r>
  </si>
  <si>
    <r>
      <rPr>
        <sz val="14"/>
        <color theme="1"/>
        <rFont val="宋体"/>
        <charset val="134"/>
      </rPr>
      <t>完成初步设计批复，正在施工图设计报批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</si>
  <si>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4.6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</si>
  <si>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[2025]311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</si>
  <si>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长交批</t>
    </r>
    <r>
      <rPr>
        <sz val="14"/>
        <color theme="1"/>
        <rFont val="Times New Roman"/>
        <charset val="134"/>
      </rPr>
      <t>[2025]26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</si>
  <si>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G107</t>
    </r>
    <r>
      <rPr>
        <sz val="14"/>
        <color theme="1"/>
        <rFont val="宋体"/>
        <charset val="134"/>
      </rPr>
      <t>长沙县上屋园至三字墙公路</t>
    </r>
  </si>
  <si>
    <r>
      <rPr>
        <sz val="14"/>
        <color theme="1"/>
        <rFont val="宋体"/>
        <charset val="134"/>
      </rPr>
      <t>完成工可批复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</si>
  <si>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0.5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</si>
  <si>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[2025]312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</si>
  <si>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S103</t>
    </r>
    <r>
      <rPr>
        <sz val="14"/>
        <color theme="1"/>
        <rFont val="宋体"/>
        <charset val="134"/>
      </rPr>
      <t>浏阳蕉溪至永安提质改造工程（原</t>
    </r>
    <r>
      <rPr>
        <sz val="14"/>
        <color theme="1"/>
        <rFont val="Times New Roman"/>
        <charset val="134"/>
      </rPr>
      <t>G319</t>
    </r>
    <r>
      <rPr>
        <sz val="14"/>
        <color theme="1"/>
        <rFont val="宋体"/>
        <charset val="134"/>
      </rPr>
      <t>段）</t>
    </r>
  </si>
  <si>
    <r>
      <rPr>
        <sz val="14"/>
        <color theme="1"/>
        <rFont val="宋体"/>
        <charset val="134"/>
      </rPr>
      <t>省道</t>
    </r>
  </si>
  <si>
    <r>
      <rPr>
        <sz val="14"/>
        <color theme="1"/>
        <rFont val="宋体"/>
        <charset val="134"/>
      </rPr>
      <t>在建</t>
    </r>
    <r>
      <rPr>
        <sz val="14"/>
        <color theme="1"/>
        <rFont val="Times New Roman"/>
        <charset val="134"/>
      </rPr>
      <t>9.54</t>
    </r>
    <r>
      <rPr>
        <sz val="14"/>
        <color theme="1"/>
        <rFont val="方正书宋_GBK"/>
        <charset val="134"/>
      </rPr>
      <t>公里</t>
    </r>
    <r>
      <rPr>
        <sz val="14"/>
        <color theme="1"/>
        <rFont val="宋体"/>
        <charset val="134"/>
      </rPr>
      <t>，路基完成</t>
    </r>
    <r>
      <rPr>
        <sz val="14"/>
        <color theme="1"/>
        <rFont val="Times New Roman"/>
        <charset val="134"/>
      </rPr>
      <t>71%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</si>
  <si>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3.3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</si>
  <si>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浏发改投</t>
    </r>
    <r>
      <rPr>
        <sz val="14"/>
        <color theme="1"/>
        <rFont val="Times New Roman"/>
        <charset val="134"/>
      </rPr>
      <t xml:space="preserve">
[2021]52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</si>
  <si>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浏交发</t>
    </r>
    <r>
      <rPr>
        <sz val="14"/>
        <color theme="1"/>
        <rFont val="Times New Roman"/>
        <charset val="134"/>
      </rPr>
      <t xml:space="preserve">
[2021]13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</si>
  <si>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本次国省补助资金安排项目</t>
    </r>
  </si>
  <si>
    <r>
      <rPr>
        <sz val="14"/>
        <color theme="1"/>
        <rFont val="Times New Roman"/>
        <charset val="134"/>
      </rPr>
      <t>S326</t>
    </r>
    <r>
      <rPr>
        <sz val="14"/>
        <color theme="1"/>
        <rFont val="宋体"/>
        <charset val="134"/>
      </rPr>
      <t>宁乡沙田至雷鸣洞公路工程</t>
    </r>
  </si>
  <si>
    <r>
      <rPr>
        <sz val="14"/>
        <color theme="1"/>
        <rFont val="宋体"/>
        <charset val="134"/>
      </rPr>
      <t>已完成桥涵施工许可，正在办理国土审批手续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</si>
  <si>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8.23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</si>
  <si>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长发改审</t>
    </r>
    <r>
      <rPr>
        <sz val="14"/>
        <color theme="1"/>
        <rFont val="Times New Roman"/>
        <charset val="134"/>
      </rPr>
      <t>[2023]38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</si>
  <si>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长交批</t>
    </r>
    <r>
      <rPr>
        <sz val="14"/>
        <color theme="1"/>
        <rFont val="Times New Roman"/>
        <charset val="134"/>
      </rPr>
      <t>[2023]46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</si>
  <si>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S328</t>
    </r>
    <r>
      <rPr>
        <sz val="14"/>
        <color theme="1"/>
        <rFont val="宋体"/>
        <charset val="134"/>
      </rPr>
      <t>宁乡青山桥至安化高明公路工程</t>
    </r>
  </si>
  <si>
    <r>
      <rPr>
        <sz val="14"/>
        <color theme="1"/>
        <rFont val="宋体"/>
        <charset val="134"/>
      </rPr>
      <t>正在办理报监施工许可手续，</t>
    </r>
    <r>
      <rPr>
        <sz val="14"/>
        <color theme="1"/>
        <rFont val="Times New Roman"/>
        <charset val="134"/>
      </rPr>
      <t>11</t>
    </r>
    <r>
      <rPr>
        <sz val="14"/>
        <color theme="1"/>
        <rFont val="宋体"/>
        <charset val="134"/>
      </rPr>
      <t>月计划启动桥涵建设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</si>
  <si>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</si>
  <si>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长发改审</t>
    </r>
    <r>
      <rPr>
        <sz val="14"/>
        <color theme="1"/>
        <rFont val="Times New Roman"/>
        <charset val="134"/>
      </rPr>
      <t>[2023]57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</si>
  <si>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长交批</t>
    </r>
    <r>
      <rPr>
        <sz val="14"/>
        <color theme="1"/>
        <rFont val="Times New Roman"/>
        <charset val="134"/>
      </rPr>
      <t>[2024]7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</si>
  <si>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岳麓区</t>
    </r>
  </si>
  <si>
    <r>
      <rPr>
        <sz val="14"/>
        <color theme="1"/>
        <rFont val="Times New Roman"/>
        <charset val="134"/>
      </rPr>
      <t>S326</t>
    </r>
    <r>
      <rPr>
        <sz val="14"/>
        <color theme="1"/>
        <rFont val="宋体"/>
        <charset val="134"/>
      </rPr>
      <t>暮坪湘江特大桥</t>
    </r>
  </si>
  <si>
    <r>
      <rPr>
        <sz val="14"/>
        <color theme="1"/>
        <rFont val="宋体"/>
        <charset val="134"/>
      </rPr>
      <t>在建（路基</t>
    </r>
    <r>
      <rPr>
        <sz val="14"/>
        <color theme="1"/>
        <rFont val="Times New Roman"/>
        <charset val="134"/>
      </rPr>
      <t>84%</t>
    </r>
    <r>
      <rPr>
        <sz val="14"/>
        <color theme="1"/>
        <rFont val="宋体"/>
        <charset val="134"/>
      </rPr>
      <t>，桥涵</t>
    </r>
    <r>
      <rPr>
        <sz val="14"/>
        <color theme="1"/>
        <rFont val="Times New Roman"/>
        <charset val="134"/>
      </rPr>
      <t>84%</t>
    </r>
    <r>
      <rPr>
        <sz val="14"/>
        <color theme="1"/>
        <rFont val="宋体"/>
        <charset val="134"/>
      </rPr>
      <t>，路面</t>
    </r>
    <r>
      <rPr>
        <sz val="14"/>
        <color theme="1"/>
        <rFont val="Times New Roman"/>
        <charset val="134"/>
      </rPr>
      <t>70%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</si>
  <si>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0.2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</si>
  <si>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[2017]1018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</si>
  <si>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长交批</t>
    </r>
    <r>
      <rPr>
        <sz val="14"/>
        <color theme="1"/>
        <rFont val="Times New Roman"/>
        <charset val="134"/>
      </rPr>
      <t>[2020]51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</si>
  <si>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宁多花明楼至靳江村大托机场</t>
    </r>
  </si>
  <si>
    <r>
      <rPr>
        <sz val="14"/>
        <color theme="1"/>
        <rFont val="宋体"/>
        <charset val="134"/>
      </rPr>
      <t>重要经济干线</t>
    </r>
  </si>
  <si>
    <r>
      <rPr>
        <sz val="14"/>
        <color theme="1"/>
        <rFont val="宋体"/>
        <charset val="134"/>
      </rPr>
      <t>已招标完成，正在进行施工前准备工作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</si>
  <si>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7.13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</si>
  <si>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长发改审</t>
    </r>
    <r>
      <rPr>
        <sz val="14"/>
        <color theme="1"/>
        <rFont val="Times New Roman"/>
        <charset val="134"/>
      </rPr>
      <t>[2024]80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</si>
  <si>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长交批</t>
    </r>
    <r>
      <rPr>
        <sz val="14"/>
        <color theme="1"/>
        <rFont val="Times New Roman"/>
        <charset val="134"/>
      </rPr>
      <t>[2025]20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</si>
  <si>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长沙市雨花区花博园至株洲云龙公路（昭云大道）（长沙段）</t>
    </r>
  </si>
  <si>
    <t>已招标完成，正在进行施工前准备工作</t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</si>
  <si>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1.78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</si>
  <si>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[2024]3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</si>
  <si>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长交批</t>
    </r>
    <r>
      <rPr>
        <sz val="14"/>
        <color theme="1"/>
        <rFont val="Times New Roman"/>
        <charset val="134"/>
      </rPr>
      <t>[2024]6</t>
    </r>
    <r>
      <rPr>
        <sz val="14"/>
        <color theme="1"/>
        <rFont val="宋体"/>
        <charset val="134"/>
      </rPr>
      <t>号</t>
    </r>
  </si>
  <si>
    <r>
      <rPr>
        <b/>
        <sz val="14"/>
        <color theme="1"/>
        <rFont val="宋体"/>
        <charset val="134"/>
      </rPr>
      <t>株洲市小计</t>
    </r>
  </si>
  <si>
    <r>
      <rPr>
        <sz val="14"/>
        <color theme="1"/>
        <rFont val="宋体"/>
        <charset val="134"/>
      </rPr>
      <t>株洲市</t>
    </r>
  </si>
  <si>
    <r>
      <rPr>
        <sz val="14"/>
        <color theme="1"/>
        <rFont val="宋体"/>
        <charset val="134"/>
      </rPr>
      <t>攸县</t>
    </r>
  </si>
  <si>
    <r>
      <rPr>
        <sz val="14"/>
        <color theme="1"/>
        <rFont val="Times New Roman"/>
        <charset val="134"/>
      </rPr>
      <t>S204</t>
    </r>
    <r>
      <rPr>
        <sz val="14"/>
        <color theme="1"/>
        <rFont val="宋体"/>
        <charset val="134"/>
      </rPr>
      <t>攸县杉仙殿至网株贾山路口公路工程</t>
    </r>
  </si>
  <si>
    <r>
      <rPr>
        <sz val="14"/>
        <color theme="1"/>
        <rFont val="宋体"/>
        <charset val="134"/>
      </rPr>
      <t>已完成施工许可，正在推进路基桥涵施工。</t>
    </r>
  </si>
  <si>
    <r>
      <rPr>
        <sz val="14"/>
        <color theme="1"/>
        <rFont val="宋体"/>
        <charset val="134"/>
      </rPr>
      <t>路基桥涵施工</t>
    </r>
    <r>
      <rPr>
        <sz val="14"/>
        <color theme="1"/>
        <rFont val="Times New Roman"/>
        <charset val="134"/>
      </rPr>
      <t>15.68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</si>
  <si>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株发改审</t>
    </r>
    <r>
      <rPr>
        <sz val="14"/>
        <color theme="1"/>
        <rFont val="Times New Roman"/>
        <charset val="134"/>
      </rPr>
      <t>[2023]61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</si>
  <si>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攸交</t>
    </r>
    <r>
      <rPr>
        <sz val="14"/>
        <color theme="1"/>
        <rFont val="Times New Roman"/>
        <charset val="134"/>
      </rPr>
      <t>[2023]5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</si>
  <si>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渌口区</t>
    </r>
  </si>
  <si>
    <r>
      <rPr>
        <sz val="14"/>
        <color theme="1"/>
        <rFont val="Times New Roman"/>
        <charset val="134"/>
      </rPr>
      <t>S330</t>
    </r>
    <r>
      <rPr>
        <sz val="14"/>
        <color theme="1"/>
        <rFont val="宋体"/>
        <charset val="134"/>
      </rPr>
      <t>渌口区淦田至古岳峰公路工程</t>
    </r>
  </si>
  <si>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公里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宋体"/>
        <charset val="134"/>
      </rPr>
      <t>年可完工，剩余</t>
    </r>
    <r>
      <rPr>
        <sz val="14"/>
        <color theme="1"/>
        <rFont val="Times New Roman"/>
        <charset val="134"/>
      </rPr>
      <t>17.82</t>
    </r>
    <r>
      <rPr>
        <sz val="14"/>
        <color theme="1"/>
        <rFont val="宋体"/>
        <charset val="134"/>
      </rPr>
      <t>公里正在进行路基桥涵施工（路基</t>
    </r>
    <r>
      <rPr>
        <sz val="14"/>
        <color theme="1"/>
        <rFont val="Times New Roman"/>
        <charset val="134"/>
      </rPr>
      <t>80%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</si>
  <si>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17.819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</si>
  <si>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株发改审</t>
    </r>
    <r>
      <rPr>
        <sz val="14"/>
        <color theme="1"/>
        <rFont val="Times New Roman"/>
        <charset val="134"/>
      </rPr>
      <t>[2023]51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</si>
  <si>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株交函</t>
    </r>
    <r>
      <rPr>
        <sz val="14"/>
        <color theme="1"/>
        <rFont val="Times New Roman"/>
        <charset val="134"/>
      </rPr>
      <t>[2023]34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</si>
  <si>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醴陵市</t>
    </r>
  </si>
  <si>
    <r>
      <rPr>
        <sz val="14"/>
        <color theme="1"/>
        <rFont val="宋体"/>
        <charset val="134"/>
      </rPr>
      <t>醴陵市屏山至黄沙公路工程</t>
    </r>
  </si>
  <si>
    <r>
      <rPr>
        <sz val="14"/>
        <color theme="1"/>
        <rFont val="宋体"/>
        <charset val="134"/>
      </rPr>
      <t>完成施工图设计批复</t>
    </r>
  </si>
  <si>
    <r>
      <rPr>
        <sz val="14"/>
        <color theme="1"/>
        <rFont val="宋体"/>
        <charset val="134"/>
      </rPr>
      <t>路基桥涵施工</t>
    </r>
    <r>
      <rPr>
        <sz val="14"/>
        <color theme="1"/>
        <rFont val="Times New Roman"/>
        <charset val="134"/>
      </rPr>
      <t>10.717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</si>
  <si>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[2016]136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</si>
  <si>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湘交批</t>
    </r>
    <r>
      <rPr>
        <sz val="14"/>
        <color theme="1"/>
        <rFont val="Times New Roman"/>
        <charset val="134"/>
      </rPr>
      <t>[2017]71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</si>
  <si>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茶陵县</t>
    </r>
  </si>
  <si>
    <r>
      <rPr>
        <sz val="14"/>
        <color theme="1"/>
        <rFont val="Times New Roman"/>
        <charset val="134"/>
      </rPr>
      <t>S205</t>
    </r>
    <r>
      <rPr>
        <sz val="14"/>
        <color theme="1"/>
        <rFont val="宋体"/>
        <charset val="134"/>
      </rPr>
      <t>（原</t>
    </r>
    <r>
      <rPr>
        <sz val="14"/>
        <color theme="1"/>
        <rFont val="Times New Roman"/>
        <charset val="134"/>
      </rPr>
      <t>S347</t>
    </r>
    <r>
      <rPr>
        <sz val="14"/>
        <color theme="1"/>
        <rFont val="宋体"/>
        <charset val="134"/>
      </rPr>
      <t>）茶陵夏乐至浣溪公路</t>
    </r>
  </si>
  <si>
    <r>
      <rPr>
        <sz val="14"/>
        <color theme="1"/>
        <rFont val="Times New Roman"/>
        <charset val="134"/>
      </rPr>
      <t>6</t>
    </r>
    <r>
      <rPr>
        <sz val="14"/>
        <color theme="1"/>
        <rFont val="宋体"/>
        <charset val="134"/>
      </rPr>
      <t>公里已完工，</t>
    </r>
    <r>
      <rPr>
        <sz val="14"/>
        <color theme="1"/>
        <rFont val="Times New Roman"/>
        <charset val="134"/>
      </rPr>
      <t>9.3</t>
    </r>
    <r>
      <rPr>
        <sz val="14"/>
        <color theme="1"/>
        <rFont val="宋体"/>
        <charset val="134"/>
      </rPr>
      <t>公里正在办理土地及施工许可手续。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</si>
  <si>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9.347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</si>
  <si>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[2016]777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</si>
  <si>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湘交批</t>
    </r>
    <r>
      <rPr>
        <sz val="14"/>
        <color theme="1"/>
        <rFont val="Times New Roman"/>
        <charset val="134"/>
      </rPr>
      <t>[2017]30</t>
    </r>
    <r>
      <rPr>
        <sz val="14"/>
        <color theme="1"/>
        <rFont val="宋体"/>
        <charset val="134"/>
      </rPr>
      <t>号</t>
    </r>
  </si>
  <si>
    <r>
      <rPr>
        <b/>
        <sz val="14"/>
        <color theme="1"/>
        <rFont val="宋体"/>
        <charset val="134"/>
      </rPr>
      <t>湘潭市小计</t>
    </r>
  </si>
  <si>
    <r>
      <rPr>
        <sz val="14"/>
        <color theme="1"/>
        <rFont val="宋体"/>
        <charset val="134"/>
      </rPr>
      <t>湘潭市</t>
    </r>
  </si>
  <si>
    <r>
      <rPr>
        <sz val="14"/>
        <color theme="1"/>
        <rFont val="宋体"/>
        <charset val="134"/>
      </rPr>
      <t>雨湖区、湘潭县、湘乡市</t>
    </r>
  </si>
  <si>
    <r>
      <rPr>
        <sz val="14"/>
        <color theme="1"/>
        <rFont val="Times New Roman"/>
        <charset val="134"/>
      </rPr>
      <t>G320</t>
    </r>
    <r>
      <rPr>
        <sz val="14"/>
        <color theme="1"/>
        <rFont val="宋体"/>
        <charset val="134"/>
      </rPr>
      <t>湘潭绕城线伏林大道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湘乡</t>
    </r>
  </si>
  <si>
    <r>
      <rPr>
        <sz val="14"/>
        <color theme="1"/>
        <rFont val="宋体"/>
        <charset val="134"/>
      </rPr>
      <t>已于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19</t>
    </r>
    <r>
      <rPr>
        <sz val="14"/>
        <color theme="1"/>
        <rFont val="宋体"/>
        <charset val="134"/>
      </rPr>
      <t>日复工建设（已建成</t>
    </r>
    <r>
      <rPr>
        <sz val="14"/>
        <color theme="1"/>
        <rFont val="Times New Roman"/>
        <charset val="134"/>
      </rPr>
      <t>17.4</t>
    </r>
    <r>
      <rPr>
        <sz val="14"/>
        <color theme="1"/>
        <rFont val="宋体"/>
        <charset val="134"/>
      </rPr>
      <t>公里，在建</t>
    </r>
    <r>
      <rPr>
        <sz val="14"/>
        <color theme="1"/>
        <rFont val="Times New Roman"/>
        <charset val="134"/>
      </rPr>
      <t>33.7</t>
    </r>
    <r>
      <rPr>
        <sz val="14"/>
        <color theme="1"/>
        <rFont val="宋体"/>
        <charset val="134"/>
      </rPr>
      <t>公里路基完成率</t>
    </r>
    <r>
      <rPr>
        <sz val="14"/>
        <color theme="1"/>
        <rFont val="Times New Roman"/>
        <charset val="134"/>
      </rPr>
      <t>10%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</si>
  <si>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</si>
  <si>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[2017]963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</si>
  <si>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潭交函</t>
    </r>
    <r>
      <rPr>
        <sz val="14"/>
        <color theme="1"/>
        <rFont val="Times New Roman"/>
        <charset val="134"/>
      </rPr>
      <t>[2020]51</t>
    </r>
    <r>
      <rPr>
        <sz val="14"/>
        <color theme="1"/>
        <rFont val="宋体"/>
        <charset val="134"/>
      </rPr>
      <t>号、潭交函</t>
    </r>
    <r>
      <rPr>
        <sz val="14"/>
        <color theme="1"/>
        <rFont val="Times New Roman"/>
        <charset val="134"/>
      </rPr>
      <t>[2023]45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</si>
  <si>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停缓建项目</t>
    </r>
  </si>
  <si>
    <r>
      <rPr>
        <sz val="14"/>
        <color theme="1"/>
        <rFont val="宋体"/>
        <charset val="134"/>
      </rPr>
      <t>湘乡市</t>
    </r>
    <r>
      <rPr>
        <sz val="14"/>
        <color theme="1"/>
        <rFont val="Times New Roman"/>
        <charset val="134"/>
      </rPr>
      <t xml:space="preserve">,
</t>
    </r>
    <r>
      <rPr>
        <sz val="14"/>
        <color theme="1"/>
        <rFont val="宋体"/>
        <charset val="134"/>
      </rPr>
      <t>韶山市</t>
    </r>
  </si>
  <si>
    <r>
      <rPr>
        <sz val="14"/>
        <color theme="1"/>
        <rFont val="Times New Roman"/>
        <charset val="134"/>
      </rPr>
      <t>G354</t>
    </r>
    <r>
      <rPr>
        <sz val="14"/>
        <color theme="1"/>
        <rFont val="宋体"/>
        <charset val="134"/>
      </rPr>
      <t>韶山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月山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水府庙</t>
    </r>
  </si>
  <si>
    <r>
      <rPr>
        <sz val="14"/>
        <color theme="1"/>
        <rFont val="宋体"/>
        <charset val="134"/>
      </rPr>
      <t>建成</t>
    </r>
    <r>
      <rPr>
        <sz val="14"/>
        <color theme="1"/>
        <rFont val="Times New Roman"/>
        <charset val="134"/>
      </rPr>
      <t>11.4</t>
    </r>
    <r>
      <rPr>
        <sz val="14"/>
        <color theme="1"/>
        <rFont val="宋体"/>
        <charset val="134"/>
      </rPr>
      <t>公里，在建</t>
    </r>
    <r>
      <rPr>
        <sz val="14"/>
        <color theme="1"/>
        <rFont val="Times New Roman"/>
        <charset val="134"/>
      </rPr>
      <t>16.3</t>
    </r>
    <r>
      <rPr>
        <sz val="14"/>
        <color theme="1"/>
        <rFont val="宋体"/>
        <charset val="134"/>
      </rPr>
      <t>公里（路基完成</t>
    </r>
    <r>
      <rPr>
        <sz val="14"/>
        <color theme="1"/>
        <rFont val="Times New Roman"/>
        <charset val="134"/>
      </rPr>
      <t>48%</t>
    </r>
    <r>
      <rPr>
        <sz val="14"/>
        <color theme="1"/>
        <rFont val="宋体"/>
        <charset val="134"/>
      </rPr>
      <t>，路面完成</t>
    </r>
    <r>
      <rPr>
        <sz val="14"/>
        <color theme="1"/>
        <rFont val="Times New Roman"/>
        <charset val="134"/>
      </rPr>
      <t>48%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</si>
  <si>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16.3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</si>
  <si>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[2015]638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</si>
  <si>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湘交办函</t>
    </r>
    <r>
      <rPr>
        <sz val="14"/>
        <color theme="1"/>
        <rFont val="Times New Roman"/>
        <charset val="134"/>
      </rPr>
      <t>[2015]750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751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</si>
  <si>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雨湖区</t>
    </r>
  </si>
  <si>
    <r>
      <rPr>
        <sz val="14"/>
        <color theme="1"/>
        <rFont val="Times New Roman"/>
        <charset val="134"/>
      </rPr>
      <t>G320</t>
    </r>
    <r>
      <rPr>
        <sz val="14"/>
        <color theme="1"/>
        <rFont val="宋体"/>
        <charset val="134"/>
      </rPr>
      <t>湘潭绕城二期工程红易路至芙蓉路段及湘江路至伏林大道段</t>
    </r>
  </si>
  <si>
    <r>
      <rPr>
        <sz val="14"/>
        <color theme="1"/>
        <rFont val="宋体"/>
        <charset val="134"/>
      </rPr>
      <t>建成</t>
    </r>
    <r>
      <rPr>
        <sz val="14"/>
        <color theme="1"/>
        <rFont val="Times New Roman"/>
        <charset val="134"/>
      </rPr>
      <t>14</t>
    </r>
    <r>
      <rPr>
        <sz val="14"/>
        <color theme="1"/>
        <rFont val="宋体"/>
        <charset val="134"/>
      </rPr>
      <t>公里，其余路段路基总体完成进度达</t>
    </r>
    <r>
      <rPr>
        <sz val="14"/>
        <color theme="1"/>
        <rFont val="Times New Roman"/>
        <charset val="134"/>
      </rPr>
      <t>70%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</si>
  <si>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4.2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</si>
  <si>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[2015]940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</si>
  <si>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湘交批</t>
    </r>
    <r>
      <rPr>
        <sz val="14"/>
        <color theme="1"/>
        <rFont val="Times New Roman"/>
        <charset val="134"/>
      </rPr>
      <t>[2016]70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</si>
  <si>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韶山市</t>
    </r>
  </si>
  <si>
    <r>
      <rPr>
        <sz val="14"/>
        <color theme="1"/>
        <rFont val="宋体"/>
        <charset val="134"/>
      </rPr>
      <t>韶山市醒狮龙酒庄至黄田研学基地</t>
    </r>
  </si>
  <si>
    <r>
      <rPr>
        <sz val="14"/>
        <color theme="1"/>
        <rFont val="宋体"/>
        <charset val="134"/>
      </rPr>
      <t>正进行施工招标挂网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</si>
  <si>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6.5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</si>
  <si>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韶发改审批</t>
    </r>
    <r>
      <rPr>
        <sz val="14"/>
        <color theme="1"/>
        <rFont val="Times New Roman"/>
        <charset val="134"/>
      </rPr>
      <t>[2024]193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</si>
  <si>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潭交函</t>
    </r>
    <r>
      <rPr>
        <sz val="14"/>
        <color theme="1"/>
        <rFont val="Times New Roman"/>
        <charset val="134"/>
      </rPr>
      <t>[2025]49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</si>
  <si>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韶山市领墅至</t>
    </r>
    <r>
      <rPr>
        <sz val="14"/>
        <color theme="1"/>
        <rFont val="Times New Roman"/>
        <charset val="134"/>
      </rPr>
      <t>G354</t>
    </r>
    <r>
      <rPr>
        <sz val="14"/>
        <color theme="1"/>
        <rFont val="宋体"/>
        <charset val="134"/>
      </rPr>
      <t>如意村</t>
    </r>
  </si>
  <si>
    <r>
      <rPr>
        <sz val="14"/>
        <color theme="1"/>
        <rFont val="宋体"/>
        <charset val="134"/>
      </rPr>
      <t>已完成工可批复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</si>
  <si>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1.6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</si>
  <si>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韶发改审批</t>
    </r>
    <r>
      <rPr>
        <sz val="14"/>
        <color theme="1"/>
        <rFont val="Times New Roman"/>
        <charset val="134"/>
      </rPr>
      <t>[2024]191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</si>
  <si>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韶山市朝阳村至镇泰小学</t>
    </r>
  </si>
  <si>
    <t>已完成工可批复</t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</si>
  <si>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0.4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</si>
  <si>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韶发改审批</t>
    </r>
    <r>
      <rPr>
        <sz val="14"/>
        <color theme="1"/>
        <rFont val="Times New Roman"/>
        <charset val="134"/>
      </rPr>
      <t>[2024]192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</si>
  <si>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湘乡市</t>
    </r>
  </si>
  <si>
    <r>
      <rPr>
        <sz val="14"/>
        <color theme="1"/>
        <rFont val="宋体"/>
        <charset val="134"/>
      </rPr>
      <t>湘乡市韶峰物流大道</t>
    </r>
  </si>
  <si>
    <r>
      <rPr>
        <sz val="14"/>
        <color theme="1"/>
        <rFont val="宋体"/>
        <charset val="134"/>
      </rPr>
      <t>已完成施工图设计批复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</si>
  <si>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</si>
  <si>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湘乡发改审</t>
    </r>
    <r>
      <rPr>
        <sz val="14"/>
        <color theme="1"/>
        <rFont val="Times New Roman"/>
        <charset val="134"/>
      </rPr>
      <t>[2020]114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</si>
  <si>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潭交函</t>
    </r>
    <r>
      <rPr>
        <sz val="14"/>
        <color theme="1"/>
        <rFont val="Times New Roman"/>
        <charset val="134"/>
      </rPr>
      <t>[2020]85</t>
    </r>
    <r>
      <rPr>
        <sz val="14"/>
        <color theme="1"/>
        <rFont val="宋体"/>
        <charset val="134"/>
      </rPr>
      <t>号</t>
    </r>
  </si>
  <si>
    <r>
      <rPr>
        <b/>
        <sz val="14"/>
        <color theme="1"/>
        <rFont val="宋体"/>
        <charset val="134"/>
      </rPr>
      <t>衡阳市小计</t>
    </r>
  </si>
  <si>
    <r>
      <rPr>
        <sz val="14"/>
        <color theme="1"/>
        <rFont val="宋体"/>
        <charset val="134"/>
      </rPr>
      <t>衡阳市</t>
    </r>
  </si>
  <si>
    <r>
      <rPr>
        <sz val="14"/>
        <color theme="1"/>
        <rFont val="宋体"/>
        <charset val="134"/>
      </rPr>
      <t>祁东县</t>
    </r>
  </si>
  <si>
    <r>
      <rPr>
        <sz val="14"/>
        <color theme="1"/>
        <rFont val="Times New Roman"/>
        <charset val="134"/>
      </rPr>
      <t>G322</t>
    </r>
    <r>
      <rPr>
        <sz val="14"/>
        <color theme="1"/>
        <rFont val="宋体"/>
        <charset val="134"/>
      </rPr>
      <t>祁东县城改线</t>
    </r>
  </si>
  <si>
    <r>
      <rPr>
        <sz val="14"/>
        <color theme="1"/>
        <rFont val="宋体"/>
        <charset val="134"/>
      </rPr>
      <t>在建（第一标段</t>
    </r>
    <r>
      <rPr>
        <sz val="14"/>
        <color theme="1"/>
        <rFont val="Times New Roman"/>
        <charset val="134"/>
      </rPr>
      <t>3.9</t>
    </r>
    <r>
      <rPr>
        <sz val="14"/>
        <color theme="1"/>
        <rFont val="宋体"/>
        <charset val="134"/>
      </rPr>
      <t>公里路面完成率</t>
    </r>
    <r>
      <rPr>
        <sz val="14"/>
        <color theme="1"/>
        <rFont val="Times New Roman"/>
        <charset val="134"/>
      </rPr>
      <t>100%</t>
    </r>
    <r>
      <rPr>
        <sz val="14"/>
        <color theme="1"/>
        <rFont val="宋体"/>
        <charset val="134"/>
      </rPr>
      <t>，第二标段</t>
    </r>
    <r>
      <rPr>
        <sz val="14"/>
        <color theme="1"/>
        <rFont val="Times New Roman"/>
        <charset val="134"/>
      </rPr>
      <t>2.066</t>
    </r>
    <r>
      <rPr>
        <sz val="14"/>
        <color theme="1"/>
        <rFont val="宋体"/>
        <charset val="134"/>
      </rPr>
      <t>公里路面完成率</t>
    </r>
    <r>
      <rPr>
        <sz val="14"/>
        <color theme="1"/>
        <rFont val="Times New Roman"/>
        <charset val="134"/>
      </rPr>
      <t>100%</t>
    </r>
    <r>
      <rPr>
        <sz val="14"/>
        <color theme="1"/>
        <rFont val="宋体"/>
        <charset val="134"/>
      </rPr>
      <t>，第三标段</t>
    </r>
    <r>
      <rPr>
        <sz val="14"/>
        <color theme="1"/>
        <rFont val="Times New Roman"/>
        <charset val="134"/>
      </rPr>
      <t>13.746</t>
    </r>
    <r>
      <rPr>
        <sz val="14"/>
        <color theme="1"/>
        <rFont val="宋体"/>
        <charset val="134"/>
      </rPr>
      <t>公里未开工）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</si>
  <si>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13.72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</si>
  <si>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[2015]1093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</si>
  <si>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湘交批</t>
    </r>
    <r>
      <rPr>
        <sz val="14"/>
        <color theme="1"/>
        <rFont val="Times New Roman"/>
        <charset val="134"/>
      </rPr>
      <t>[2016]118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</si>
  <si>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常宁市</t>
    </r>
  </si>
  <si>
    <r>
      <rPr>
        <sz val="14"/>
        <color theme="1"/>
        <rFont val="Times New Roman"/>
        <charset val="134"/>
      </rPr>
      <t>G234</t>
    </r>
    <r>
      <rPr>
        <sz val="14"/>
        <color theme="1"/>
        <rFont val="宋体"/>
        <charset val="134"/>
      </rPr>
      <t>新河至蒲竹公路一期工程</t>
    </r>
  </si>
  <si>
    <r>
      <rPr>
        <sz val="14"/>
        <color theme="1"/>
        <rFont val="宋体"/>
        <charset val="134"/>
      </rPr>
      <t>在建（路基已完成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公里）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</si>
  <si>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15.96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</si>
  <si>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[2017]960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</si>
  <si>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湘路工建</t>
    </r>
    <r>
      <rPr>
        <sz val="14"/>
        <color theme="1"/>
        <rFont val="Times New Roman"/>
        <charset val="134"/>
      </rPr>
      <t>[2019]3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</si>
  <si>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耒阳市</t>
    </r>
  </si>
  <si>
    <r>
      <rPr>
        <sz val="14"/>
        <color theme="1"/>
        <rFont val="Times New Roman"/>
        <charset val="134"/>
      </rPr>
      <t>G107</t>
    </r>
    <r>
      <rPr>
        <sz val="14"/>
        <color theme="1"/>
        <rFont val="宋体"/>
        <charset val="134"/>
      </rPr>
      <t>工业大道路口至新城一路路口道路</t>
    </r>
  </si>
  <si>
    <r>
      <rPr>
        <sz val="14"/>
        <color theme="1"/>
        <rFont val="宋体"/>
        <charset val="134"/>
      </rPr>
      <t>按市政道路已完成工可、初步设计批复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</si>
  <si>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1.35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</si>
  <si>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Times New Roman"/>
        <charset val="134"/>
      </rPr>
      <t>G107</t>
    </r>
    <r>
      <rPr>
        <sz val="14"/>
        <color theme="1"/>
        <rFont val="宋体"/>
        <charset val="134"/>
      </rPr>
      <t>耒阳绕城公路</t>
    </r>
  </si>
  <si>
    <r>
      <rPr>
        <sz val="14"/>
        <color theme="1"/>
        <rFont val="宋体"/>
        <charset val="134"/>
      </rPr>
      <t>在建（第一标段</t>
    </r>
    <r>
      <rPr>
        <sz val="14"/>
        <color theme="1"/>
        <rFont val="Times New Roman"/>
        <charset val="134"/>
      </rPr>
      <t>17.3</t>
    </r>
    <r>
      <rPr>
        <sz val="14"/>
        <color theme="1"/>
        <rFont val="宋体"/>
        <charset val="134"/>
      </rPr>
      <t>公里路基完成率</t>
    </r>
    <r>
      <rPr>
        <sz val="14"/>
        <color theme="1"/>
        <rFont val="Times New Roman"/>
        <charset val="134"/>
      </rPr>
      <t>76%</t>
    </r>
    <r>
      <rPr>
        <sz val="14"/>
        <color theme="1"/>
        <rFont val="宋体"/>
        <charset val="134"/>
      </rPr>
      <t>，第二标段</t>
    </r>
    <r>
      <rPr>
        <sz val="14"/>
        <color theme="1"/>
        <rFont val="Times New Roman"/>
        <charset val="134"/>
      </rPr>
      <t>5.4</t>
    </r>
    <r>
      <rPr>
        <sz val="14"/>
        <color theme="1"/>
        <rFont val="宋体"/>
        <charset val="134"/>
      </rPr>
      <t>公里停建）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</si>
  <si>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17.3</t>
    </r>
    <r>
      <rPr>
        <sz val="14"/>
        <color theme="1"/>
        <rFont val="宋体"/>
        <charset val="134"/>
      </rPr>
      <t>公里；路基、桥涵施工</t>
    </r>
    <r>
      <rPr>
        <sz val="14"/>
        <color theme="1"/>
        <rFont val="Times New Roman"/>
        <charset val="134"/>
      </rPr>
      <t>5.4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</si>
  <si>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[2012]1985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</si>
  <si>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湘交计统</t>
    </r>
    <r>
      <rPr>
        <sz val="14"/>
        <color theme="1"/>
        <rFont val="Times New Roman"/>
        <charset val="134"/>
      </rPr>
      <t>[2013]427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</si>
  <si>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衡阳县</t>
    </r>
  </si>
  <si>
    <r>
      <rPr>
        <sz val="14"/>
        <color theme="1"/>
        <rFont val="Times New Roman"/>
        <charset val="134"/>
      </rPr>
      <t>S219</t>
    </r>
    <r>
      <rPr>
        <sz val="14"/>
        <color theme="1"/>
        <rFont val="宋体"/>
        <charset val="134"/>
      </rPr>
      <t>衡阳县界牌至集兵</t>
    </r>
  </si>
  <si>
    <r>
      <rPr>
        <sz val="14"/>
        <color theme="1"/>
        <rFont val="宋体"/>
        <charset val="134"/>
      </rPr>
      <t>已完成施工图批复</t>
    </r>
  </si>
  <si>
    <r>
      <rPr>
        <sz val="14"/>
        <color theme="1"/>
        <rFont val="宋体"/>
        <charset val="134"/>
      </rPr>
      <t>完成路基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公里，路基、桥涵施工</t>
    </r>
    <r>
      <rPr>
        <sz val="14"/>
        <color theme="1"/>
        <rFont val="Times New Roman"/>
        <charset val="134"/>
      </rPr>
      <t>16.119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</si>
  <si>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衡发改审</t>
    </r>
    <r>
      <rPr>
        <sz val="14"/>
        <color theme="1"/>
        <rFont val="Times New Roman"/>
        <charset val="134"/>
      </rPr>
      <t>[2024]112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</si>
  <si>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衡市交规字</t>
    </r>
    <r>
      <rPr>
        <sz val="14"/>
        <color theme="1"/>
        <rFont val="Times New Roman"/>
        <charset val="134"/>
      </rPr>
      <t>[2025]2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</si>
  <si>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衡南县</t>
    </r>
  </si>
  <si>
    <r>
      <rPr>
        <sz val="14"/>
        <color theme="1"/>
        <rFont val="Times New Roman"/>
        <charset val="134"/>
      </rPr>
      <t>S337</t>
    </r>
    <r>
      <rPr>
        <sz val="14"/>
        <color theme="1"/>
        <rFont val="宋体"/>
        <charset val="134"/>
      </rPr>
      <t>衡南县花桥至洪山</t>
    </r>
  </si>
  <si>
    <r>
      <rPr>
        <sz val="14"/>
        <color theme="1"/>
        <rFont val="宋体"/>
        <charset val="134"/>
      </rPr>
      <t>在建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宋体"/>
        <charset val="134"/>
      </rPr>
      <t>公里（路基完成</t>
    </r>
    <r>
      <rPr>
        <sz val="14"/>
        <color theme="1"/>
        <rFont val="Times New Roman"/>
        <charset val="134"/>
      </rPr>
      <t>11</t>
    </r>
    <r>
      <rPr>
        <sz val="14"/>
        <color theme="1"/>
        <rFont val="宋体"/>
        <charset val="134"/>
      </rPr>
      <t>公里）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</si>
  <si>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</si>
  <si>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衡市发改审</t>
    </r>
    <r>
      <rPr>
        <sz val="14"/>
        <color theme="1"/>
        <rFont val="Times New Roman"/>
        <charset val="134"/>
      </rPr>
      <t>[2024]96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</si>
  <si>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衡市交规字</t>
    </r>
    <r>
      <rPr>
        <sz val="14"/>
        <color theme="1"/>
        <rFont val="Times New Roman"/>
        <charset val="134"/>
      </rPr>
      <t>[2024]305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</si>
  <si>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衡东县</t>
    </r>
  </si>
  <si>
    <r>
      <rPr>
        <sz val="14"/>
        <color theme="1"/>
        <rFont val="Times New Roman"/>
        <charset val="134"/>
      </rPr>
      <t>S333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S213</t>
    </r>
    <r>
      <rPr>
        <sz val="14"/>
        <color theme="1"/>
        <rFont val="宋体"/>
        <charset val="134"/>
      </rPr>
      <t>衡东县大桥经石湾至金花公路</t>
    </r>
  </si>
  <si>
    <r>
      <rPr>
        <sz val="14"/>
        <color theme="1"/>
        <rFont val="宋体"/>
        <charset val="134"/>
      </rPr>
      <t>在建（路基完成</t>
    </r>
    <r>
      <rPr>
        <sz val="14"/>
        <color theme="1"/>
        <rFont val="Times New Roman"/>
        <charset val="134"/>
      </rPr>
      <t>10%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</si>
  <si>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</si>
  <si>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衡发改审</t>
    </r>
    <r>
      <rPr>
        <sz val="14"/>
        <color theme="1"/>
        <rFont val="Times New Roman"/>
        <charset val="134"/>
      </rPr>
      <t>[2023]107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</si>
  <si>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衡市交规字</t>
    </r>
    <r>
      <rPr>
        <sz val="14"/>
        <color theme="1"/>
        <rFont val="Times New Roman"/>
        <charset val="134"/>
      </rPr>
      <t>[2023]345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</si>
  <si>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S207</t>
    </r>
    <r>
      <rPr>
        <sz val="14"/>
        <color theme="1"/>
        <rFont val="宋体"/>
        <charset val="134"/>
      </rPr>
      <t>衡东县高湖至草市公路</t>
    </r>
  </si>
  <si>
    <r>
      <rPr>
        <sz val="14"/>
        <color theme="1"/>
        <rFont val="宋体"/>
        <charset val="134"/>
      </rPr>
      <t>在建（路基完成</t>
    </r>
    <r>
      <rPr>
        <sz val="14"/>
        <color theme="1"/>
        <rFont val="Times New Roman"/>
        <charset val="134"/>
      </rPr>
      <t>80%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</si>
  <si>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6.207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</si>
  <si>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衡发改审</t>
    </r>
    <r>
      <rPr>
        <sz val="14"/>
        <color theme="1"/>
        <rFont val="Times New Roman"/>
        <charset val="134"/>
      </rPr>
      <t>[2024]135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</si>
  <si>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衡市交规字</t>
    </r>
    <r>
      <rPr>
        <sz val="14"/>
        <color theme="1"/>
        <rFont val="Times New Roman"/>
        <charset val="134"/>
      </rPr>
      <t>[2025]64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</si>
  <si>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S222</t>
    </r>
    <r>
      <rPr>
        <sz val="14"/>
        <color theme="1"/>
        <rFont val="宋体"/>
        <charset val="134"/>
      </rPr>
      <t>衡南谭子山至茅市</t>
    </r>
  </si>
  <si>
    <r>
      <rPr>
        <sz val="14"/>
        <color theme="1"/>
        <rFont val="宋体"/>
        <charset val="134"/>
      </rPr>
      <t>已取得行业意见，正在办理工可批复，计划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宋体"/>
        <charset val="134"/>
      </rPr>
      <t>年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月完成招投标工作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</si>
  <si>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16.68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</si>
  <si>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衡山县</t>
    </r>
  </si>
  <si>
    <r>
      <rPr>
        <sz val="14"/>
        <color theme="1"/>
        <rFont val="Times New Roman"/>
        <charset val="134"/>
      </rPr>
      <t>S214</t>
    </r>
    <r>
      <rPr>
        <sz val="14"/>
        <color theme="1"/>
        <rFont val="宋体"/>
        <charset val="134"/>
      </rPr>
      <t>衡山县永和至萱洲公路</t>
    </r>
  </si>
  <si>
    <r>
      <rPr>
        <sz val="14"/>
        <color theme="1"/>
        <rFont val="宋体"/>
        <charset val="134"/>
      </rPr>
      <t>前期工作已完成工可编制、国土预审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</si>
  <si>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</si>
  <si>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Times New Roman"/>
        <charset val="134"/>
      </rPr>
      <t>S219</t>
    </r>
    <r>
      <rPr>
        <sz val="14"/>
        <color theme="1"/>
        <rFont val="宋体"/>
        <charset val="134"/>
      </rPr>
      <t>常宁市烟洲至荫田</t>
    </r>
  </si>
  <si>
    <r>
      <rPr>
        <sz val="14"/>
        <color theme="1"/>
        <rFont val="宋体"/>
        <charset val="134"/>
      </rPr>
      <t>已出具行业意见，正在市发改委报批工可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</si>
  <si>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14.85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</si>
  <si>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Times New Roman"/>
        <charset val="134"/>
      </rPr>
      <t>S219</t>
    </r>
    <r>
      <rPr>
        <sz val="14"/>
        <color theme="1"/>
        <rFont val="宋体"/>
        <charset val="134"/>
      </rPr>
      <t>常宁市荫田至白沙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</si>
  <si>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32.31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</si>
  <si>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衡东县大浦机场至大浦镇公路</t>
    </r>
  </si>
  <si>
    <r>
      <rPr>
        <sz val="14"/>
        <color theme="1"/>
        <rFont val="宋体"/>
        <charset val="134"/>
      </rPr>
      <t>在建（路基完成</t>
    </r>
    <r>
      <rPr>
        <sz val="14"/>
        <color theme="1"/>
        <rFont val="Times New Roman"/>
        <charset val="134"/>
      </rPr>
      <t>100%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</si>
  <si>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4.58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</si>
  <si>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衡发改审</t>
    </r>
    <r>
      <rPr>
        <sz val="14"/>
        <color theme="1"/>
        <rFont val="Times New Roman"/>
        <charset val="134"/>
      </rPr>
      <t>[2024]136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</si>
  <si>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衡市交规字</t>
    </r>
    <r>
      <rPr>
        <sz val="14"/>
        <color theme="1"/>
        <rFont val="Times New Roman"/>
        <charset val="134"/>
      </rPr>
      <t>[2024]351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</si>
  <si>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耒阳市竹市至大市循环经济产业园公路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耒阳市竹市至哲桥公路二期工程</t>
    </r>
    <r>
      <rPr>
        <sz val="14"/>
        <color theme="1"/>
        <rFont val="Times New Roman"/>
        <charset val="134"/>
      </rPr>
      <t>)</t>
    </r>
    <r>
      <rPr>
        <sz val="14"/>
        <color theme="1"/>
        <rFont val="宋体"/>
        <charset val="134"/>
      </rPr>
      <t>工程项目</t>
    </r>
  </si>
  <si>
    <r>
      <rPr>
        <sz val="14"/>
        <color theme="1"/>
        <rFont val="宋体"/>
        <charset val="134"/>
      </rPr>
      <t>在建（路基完成</t>
    </r>
    <r>
      <rPr>
        <sz val="14"/>
        <color theme="1"/>
        <rFont val="Times New Roman"/>
        <charset val="134"/>
      </rPr>
      <t>83%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</si>
  <si>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7.76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</si>
  <si>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衡市发改审</t>
    </r>
    <r>
      <rPr>
        <sz val="14"/>
        <color theme="1"/>
        <rFont val="Times New Roman"/>
        <charset val="134"/>
      </rPr>
      <t>[2023]91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</si>
  <si>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衡市交规字</t>
    </r>
    <r>
      <rPr>
        <sz val="14"/>
        <color theme="1"/>
        <rFont val="Times New Roman"/>
        <charset val="134"/>
      </rPr>
      <t>[2024]19</t>
    </r>
    <r>
      <rPr>
        <sz val="14"/>
        <color theme="1"/>
        <rFont val="宋体"/>
        <charset val="134"/>
      </rPr>
      <t>号</t>
    </r>
  </si>
  <si>
    <r>
      <rPr>
        <b/>
        <sz val="14"/>
        <color theme="1"/>
        <rFont val="宋体"/>
        <charset val="134"/>
      </rPr>
      <t>邵阳市小计</t>
    </r>
  </si>
  <si>
    <r>
      <rPr>
        <sz val="14"/>
        <color theme="1"/>
        <rFont val="宋体"/>
        <charset val="134"/>
      </rPr>
      <t>邵阳市</t>
    </r>
  </si>
  <si>
    <r>
      <rPr>
        <sz val="14"/>
        <color theme="1"/>
        <rFont val="宋体"/>
        <charset val="134"/>
      </rPr>
      <t>绥宁县</t>
    </r>
  </si>
  <si>
    <r>
      <rPr>
        <sz val="14"/>
        <color theme="1"/>
        <rFont val="Times New Roman"/>
        <charset val="134"/>
      </rPr>
      <t>G356</t>
    </r>
    <r>
      <rPr>
        <sz val="14"/>
        <color theme="1"/>
        <rFont val="宋体"/>
        <charset val="134"/>
      </rPr>
      <t>绥宁乐安至靖州寨牙</t>
    </r>
  </si>
  <si>
    <r>
      <rPr>
        <sz val="14"/>
        <color theme="1"/>
        <rFont val="方正书宋_GBK"/>
        <charset val="134"/>
      </rPr>
      <t>在建（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书宋_GBK"/>
        <charset val="134"/>
      </rPr>
      <t>年</t>
    </r>
    <r>
      <rPr>
        <sz val="14"/>
        <color theme="1"/>
        <rFont val="Times New Roman"/>
        <charset val="134"/>
      </rPr>
      <t>9</t>
    </r>
    <r>
      <rPr>
        <sz val="14"/>
        <color theme="1"/>
        <rFont val="方正书宋_GBK"/>
        <charset val="134"/>
      </rPr>
      <t>月开工）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</si>
  <si>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7.77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</si>
  <si>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[2023]879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</si>
  <si>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邵市交计统字</t>
    </r>
    <r>
      <rPr>
        <sz val="14"/>
        <color theme="1"/>
        <rFont val="Times New Roman"/>
        <charset val="134"/>
      </rPr>
      <t>[2024]12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</si>
  <si>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邵阳县</t>
    </r>
  </si>
  <si>
    <r>
      <rPr>
        <sz val="14"/>
        <color theme="1"/>
        <rFont val="Times New Roman"/>
        <charset val="134"/>
      </rPr>
      <t>G356</t>
    </r>
    <r>
      <rPr>
        <sz val="14"/>
        <color theme="1"/>
        <rFont val="宋体"/>
        <charset val="134"/>
      </rPr>
      <t>邵阳县峡山至周家段公路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</si>
  <si>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4.152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</si>
  <si>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[2015]698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</si>
  <si>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G207</t>
    </r>
    <r>
      <rPr>
        <sz val="14"/>
        <color theme="1"/>
        <rFont val="宋体"/>
        <charset val="134"/>
      </rPr>
      <t>邵阳县黄塘至峡山段公路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</si>
  <si>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5.78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</si>
  <si>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[2015]697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</si>
  <si>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S223</t>
    </r>
    <r>
      <rPr>
        <sz val="14"/>
        <color theme="1"/>
        <rFont val="宋体"/>
        <charset val="134"/>
      </rPr>
      <t>邵东仙槎桥至邵阳峡山铺</t>
    </r>
  </si>
  <si>
    <r>
      <rPr>
        <sz val="14"/>
        <color theme="1"/>
        <rFont val="Times New Roman"/>
        <charset val="134"/>
      </rPr>
      <t>28.6</t>
    </r>
    <r>
      <rPr>
        <sz val="14"/>
        <color theme="1"/>
        <rFont val="宋体"/>
        <charset val="134"/>
      </rPr>
      <t>公里建成，</t>
    </r>
    <r>
      <rPr>
        <sz val="14"/>
        <color theme="1"/>
        <rFont val="Times New Roman"/>
        <charset val="134"/>
      </rPr>
      <t>15.2</t>
    </r>
    <r>
      <rPr>
        <sz val="14"/>
        <color theme="1"/>
        <rFont val="宋体"/>
        <charset val="134"/>
      </rPr>
      <t>公里停工（路基</t>
    </r>
    <r>
      <rPr>
        <sz val="14"/>
        <color theme="1"/>
        <rFont val="Times New Roman"/>
        <charset val="134"/>
      </rPr>
      <t>89%</t>
    </r>
    <r>
      <rPr>
        <sz val="14"/>
        <color theme="1"/>
        <rFont val="宋体"/>
        <charset val="134"/>
      </rPr>
      <t>，桥涵</t>
    </r>
    <r>
      <rPr>
        <sz val="14"/>
        <color theme="1"/>
        <rFont val="Times New Roman"/>
        <charset val="134"/>
      </rPr>
      <t>36%</t>
    </r>
    <r>
      <rPr>
        <sz val="14"/>
        <color theme="1"/>
        <rFont val="宋体"/>
        <charset val="134"/>
      </rPr>
      <t>，路面</t>
    </r>
    <r>
      <rPr>
        <sz val="14"/>
        <color theme="1"/>
        <rFont val="Times New Roman"/>
        <charset val="134"/>
      </rPr>
      <t>62%</t>
    </r>
    <r>
      <rPr>
        <sz val="14"/>
        <color theme="1"/>
        <rFont val="宋体"/>
        <charset val="134"/>
      </rPr>
      <t>，安防</t>
    </r>
    <r>
      <rPr>
        <sz val="14"/>
        <color theme="1"/>
        <rFont val="Times New Roman"/>
        <charset val="134"/>
      </rPr>
      <t>75%</t>
    </r>
    <r>
      <rPr>
        <sz val="14"/>
        <color theme="1"/>
        <rFont val="宋体"/>
        <charset val="134"/>
      </rPr>
      <t>）</t>
    </r>
    <r>
      <rPr>
        <sz val="14"/>
        <color theme="1"/>
        <rFont val="Times New Roman"/>
        <charset val="134"/>
      </rPr>
      <t>,10.2</t>
    </r>
    <r>
      <rPr>
        <sz val="14"/>
        <color theme="1"/>
        <rFont val="宋体"/>
        <charset val="134"/>
      </rPr>
      <t>公里已申请调出规划。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</si>
  <si>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</si>
  <si>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[2013]1464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</si>
  <si>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湘交计统</t>
    </r>
    <r>
      <rPr>
        <sz val="14"/>
        <color theme="1"/>
        <rFont val="Times New Roman"/>
        <charset val="134"/>
      </rPr>
      <t>[2013]512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</si>
  <si>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大祥区</t>
    </r>
  </si>
  <si>
    <r>
      <rPr>
        <sz val="14"/>
        <color theme="1"/>
        <rFont val="Times New Roman"/>
        <charset val="134"/>
      </rPr>
      <t>S232</t>
    </r>
    <r>
      <rPr>
        <sz val="14"/>
        <color theme="1"/>
        <rFont val="宋体"/>
        <charset val="134"/>
      </rPr>
      <t>大祥区板桥至双江</t>
    </r>
  </si>
  <si>
    <r>
      <rPr>
        <sz val="14"/>
        <color theme="1"/>
        <rFont val="宋体"/>
        <charset val="134"/>
      </rPr>
      <t>已完成路基施工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</si>
  <si>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6.467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</si>
  <si>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邵市发改基础</t>
    </r>
    <r>
      <rPr>
        <sz val="14"/>
        <color theme="1"/>
        <rFont val="Times New Roman"/>
        <charset val="134"/>
      </rPr>
      <t>[2023]264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</si>
  <si>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邵市交计统字</t>
    </r>
    <r>
      <rPr>
        <sz val="14"/>
        <color theme="1"/>
        <rFont val="Times New Roman"/>
        <charset val="134"/>
      </rPr>
      <t>[2023]68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</si>
  <si>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新宁县</t>
    </r>
  </si>
  <si>
    <r>
      <rPr>
        <sz val="14"/>
        <color theme="1"/>
        <rFont val="Times New Roman"/>
        <charset val="134"/>
      </rPr>
      <t>S341</t>
    </r>
    <r>
      <rPr>
        <sz val="14"/>
        <color theme="1"/>
        <rFont val="宋体"/>
        <charset val="134"/>
      </rPr>
      <t>新宁县江口桥至黄皮坳公路改建工程</t>
    </r>
  </si>
  <si>
    <r>
      <rPr>
        <sz val="14"/>
        <color theme="1"/>
        <rFont val="宋体"/>
        <charset val="134"/>
      </rPr>
      <t>已开工，</t>
    </r>
    <r>
      <rPr>
        <sz val="14"/>
        <color theme="1"/>
        <rFont val="Times New Roman"/>
        <charset val="134"/>
      </rPr>
      <t>8</t>
    </r>
    <r>
      <rPr>
        <sz val="14"/>
        <color theme="1"/>
        <rFont val="宋体"/>
        <charset val="134"/>
      </rPr>
      <t>公里在建（路基完成率</t>
    </r>
    <r>
      <rPr>
        <sz val="14"/>
        <color theme="1"/>
        <rFont val="Times New Roman"/>
        <charset val="134"/>
      </rPr>
      <t>95%</t>
    </r>
    <r>
      <rPr>
        <sz val="14"/>
        <color theme="1"/>
        <rFont val="宋体"/>
        <charset val="134"/>
      </rPr>
      <t>），</t>
    </r>
    <r>
      <rPr>
        <sz val="14"/>
        <color theme="1"/>
        <rFont val="Times New Roman"/>
        <charset val="134"/>
      </rPr>
      <t>22</t>
    </r>
    <r>
      <rPr>
        <sz val="14"/>
        <color theme="1"/>
        <rFont val="宋体"/>
        <charset val="134"/>
      </rPr>
      <t>年已下新开工计划，施工许可已批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</si>
  <si>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8</t>
    </r>
    <r>
      <rPr>
        <sz val="14"/>
        <color theme="1"/>
        <rFont val="宋体"/>
        <charset val="134"/>
      </rPr>
      <t>公里、路基、桥涵施工</t>
    </r>
    <r>
      <rPr>
        <sz val="14"/>
        <color theme="1"/>
        <rFont val="Times New Roman"/>
        <charset val="134"/>
      </rPr>
      <t>14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</si>
  <si>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邵市发改基础</t>
    </r>
    <r>
      <rPr>
        <sz val="14"/>
        <color theme="1"/>
        <rFont val="Times New Roman"/>
        <charset val="134"/>
      </rPr>
      <t>[2021]22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</si>
  <si>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邵市交计统</t>
    </r>
    <r>
      <rPr>
        <sz val="14"/>
        <color theme="1"/>
        <rFont val="Times New Roman"/>
        <charset val="134"/>
      </rPr>
      <t>[2021]5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</si>
  <si>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邵东市</t>
    </r>
  </si>
  <si>
    <r>
      <rPr>
        <sz val="14"/>
        <color theme="1"/>
        <rFont val="Times New Roman"/>
        <charset val="134"/>
      </rPr>
      <t>S549</t>
    </r>
    <r>
      <rPr>
        <sz val="14"/>
        <color theme="1"/>
        <rFont val="宋体"/>
        <charset val="134"/>
      </rPr>
      <t>邵东市九龙岭至双凤（祁东界）</t>
    </r>
  </si>
  <si>
    <r>
      <rPr>
        <sz val="14"/>
        <color theme="1"/>
        <rFont val="宋体"/>
        <charset val="134"/>
      </rPr>
      <t>在建（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书宋_GBK"/>
        <charset val="134"/>
      </rPr>
      <t>年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书宋_GBK"/>
        <charset val="134"/>
      </rPr>
      <t>月开工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</si>
  <si>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9.45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</si>
  <si>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邵市发改基础</t>
    </r>
    <r>
      <rPr>
        <sz val="14"/>
        <color theme="1"/>
        <rFont val="Times New Roman"/>
        <charset val="134"/>
      </rPr>
      <t>[2023]169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</si>
  <si>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邵市交计统</t>
    </r>
    <r>
      <rPr>
        <sz val="14"/>
        <color theme="1"/>
        <rFont val="Times New Roman"/>
        <charset val="134"/>
      </rPr>
      <t>[2023]59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</si>
  <si>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洞口县</t>
    </r>
  </si>
  <si>
    <r>
      <rPr>
        <sz val="14"/>
        <color theme="1"/>
        <rFont val="宋体"/>
        <charset val="134"/>
      </rPr>
      <t>绥宁草寨至洞口安顺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</si>
  <si>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31.26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</si>
  <si>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[2017]483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</si>
  <si>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湘路工建</t>
    </r>
    <r>
      <rPr>
        <sz val="14"/>
        <color theme="1"/>
        <rFont val="Times New Roman"/>
        <charset val="134"/>
      </rPr>
      <t>[2017]216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</si>
  <si>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G55</t>
    </r>
    <r>
      <rPr>
        <sz val="14"/>
        <color theme="1"/>
        <rFont val="宋体"/>
        <charset val="134"/>
      </rPr>
      <t>邵阳县互通至邵阳县高铁站</t>
    </r>
  </si>
  <si>
    <r>
      <rPr>
        <sz val="14"/>
        <color theme="1"/>
        <rFont val="宋体"/>
        <charset val="134"/>
      </rPr>
      <t>初设已批复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</si>
  <si>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2.253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</si>
  <si>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邵市发改审</t>
    </r>
    <r>
      <rPr>
        <sz val="14"/>
        <color theme="1"/>
        <rFont val="Times New Roman"/>
        <charset val="134"/>
      </rPr>
      <t>[2025]120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</si>
  <si>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邵市交计统</t>
    </r>
    <r>
      <rPr>
        <sz val="14"/>
        <color theme="1"/>
        <rFont val="Times New Roman"/>
        <charset val="134"/>
      </rPr>
      <t>[2025]44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</si>
  <si>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武冈市</t>
    </r>
  </si>
  <si>
    <r>
      <rPr>
        <sz val="14"/>
        <color theme="1"/>
        <rFont val="Times New Roman"/>
        <charset val="134"/>
      </rPr>
      <t>S904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S909</t>
    </r>
    <r>
      <rPr>
        <sz val="14"/>
        <color theme="1"/>
        <rFont val="宋体"/>
        <charset val="134"/>
      </rPr>
      <t>武冈过境线（</t>
    </r>
    <r>
      <rPr>
        <sz val="14"/>
        <color theme="1"/>
        <rFont val="Times New Roman"/>
        <charset val="134"/>
      </rPr>
      <t>G241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G356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</si>
  <si>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方正书宋_GBK"/>
        <charset val="134"/>
      </rPr>
      <t>在建</t>
    </r>
    <r>
      <rPr>
        <sz val="14"/>
        <color theme="1"/>
        <rFont val="Times New Roman"/>
        <charset val="134"/>
      </rPr>
      <t>10.8</t>
    </r>
    <r>
      <rPr>
        <sz val="14"/>
        <color theme="1"/>
        <rFont val="方正书宋_GBK"/>
        <charset val="134"/>
      </rPr>
      <t>公里（路基完成</t>
    </r>
    <r>
      <rPr>
        <sz val="14"/>
        <color theme="1"/>
        <rFont val="Times New Roman"/>
        <charset val="134"/>
      </rPr>
      <t>70%</t>
    </r>
    <r>
      <rPr>
        <sz val="14"/>
        <color theme="1"/>
        <rFont val="方正书宋_GBK"/>
        <charset val="134"/>
      </rPr>
      <t>），</t>
    </r>
    <r>
      <rPr>
        <sz val="14"/>
        <color theme="1"/>
        <rFont val="Times New Roman"/>
        <charset val="134"/>
      </rPr>
      <t>2.4</t>
    </r>
    <r>
      <rPr>
        <sz val="14"/>
        <color theme="1"/>
        <rFont val="方正书宋_GBK"/>
        <charset val="134"/>
      </rPr>
      <t>公里停工，</t>
    </r>
    <r>
      <rPr>
        <sz val="14"/>
        <color theme="1"/>
        <rFont val="Times New Roman"/>
        <charset val="134"/>
      </rPr>
      <t>7.7</t>
    </r>
    <r>
      <rPr>
        <sz val="14"/>
        <color theme="1"/>
        <rFont val="方正书宋_GBK"/>
        <charset val="134"/>
      </rPr>
      <t>公里申请调出</t>
    </r>
  </si>
  <si>
    <r>
      <rPr>
        <sz val="14"/>
        <color theme="1"/>
        <rFont val="方正书宋_GBK"/>
        <charset val="134"/>
      </rPr>
      <t>路基、桥涵施工</t>
    </r>
    <r>
      <rPr>
        <sz val="14"/>
        <color theme="1"/>
        <rFont val="Times New Roman"/>
        <charset val="134"/>
      </rPr>
      <t>13.26</t>
    </r>
    <r>
      <rPr>
        <sz val="14"/>
        <color theme="1"/>
        <rFont val="方正书宋_GBK"/>
        <charset val="134"/>
      </rPr>
      <t>公里</t>
    </r>
  </si>
  <si>
    <r>
      <rPr>
        <sz val="14"/>
        <color theme="1"/>
        <rFont val="方正书宋_GBK"/>
        <charset val="134"/>
      </rPr>
      <t>湘发改基础</t>
    </r>
    <r>
      <rPr>
        <sz val="14"/>
        <color theme="1"/>
        <rFont val="Times New Roman"/>
        <charset val="134"/>
      </rPr>
      <t>(2013)1458</t>
    </r>
    <r>
      <rPr>
        <sz val="14"/>
        <color theme="1"/>
        <rFont val="方正书宋_GBK"/>
        <charset val="134"/>
      </rPr>
      <t>号</t>
    </r>
  </si>
  <si>
    <r>
      <rPr>
        <sz val="14"/>
        <color theme="1"/>
        <rFont val="方正书宋_GBK"/>
        <charset val="134"/>
      </rPr>
      <t>湘交计统</t>
    </r>
    <r>
      <rPr>
        <sz val="14"/>
        <color theme="1"/>
        <rFont val="Times New Roman"/>
        <charset val="134"/>
      </rPr>
      <t>[2013]522</t>
    </r>
    <r>
      <rPr>
        <sz val="14"/>
        <color theme="1"/>
        <rFont val="方正书宋_GBK"/>
        <charset val="134"/>
      </rPr>
      <t>号</t>
    </r>
  </si>
  <si>
    <r>
      <rPr>
        <sz val="14"/>
        <color theme="1"/>
        <rFont val="宋体"/>
        <charset val="134"/>
      </rPr>
      <t>增加项目</t>
    </r>
  </si>
  <si>
    <r>
      <rPr>
        <sz val="14"/>
        <color theme="1"/>
        <rFont val="宋体"/>
        <charset val="134"/>
      </rPr>
      <t>隆回县</t>
    </r>
  </si>
  <si>
    <r>
      <rPr>
        <sz val="14"/>
        <color theme="1"/>
        <rFont val="Times New Roman"/>
        <charset val="134"/>
      </rPr>
      <t>S334</t>
    </r>
    <r>
      <rPr>
        <sz val="14"/>
        <color theme="1"/>
        <rFont val="宋体"/>
        <charset val="134"/>
      </rPr>
      <t>隆回丁山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西洋江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洞口县城</t>
    </r>
  </si>
  <si>
    <r>
      <rPr>
        <sz val="14"/>
        <color theme="1"/>
        <rFont val="宋体"/>
        <charset val="134"/>
      </rPr>
      <t>在建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公里，</t>
    </r>
    <r>
      <rPr>
        <sz val="14"/>
        <color theme="1"/>
        <rFont val="Times New Roman"/>
        <charset val="134"/>
      </rPr>
      <t>1.7</t>
    </r>
    <r>
      <rPr>
        <sz val="14"/>
        <color theme="1"/>
        <rFont val="方正书宋_GBK"/>
        <charset val="134"/>
      </rPr>
      <t>公里开展前期工作，林业手续已完成，正在办理国土手续。</t>
    </r>
  </si>
  <si>
    <r>
      <rPr>
        <sz val="14"/>
        <color theme="1"/>
        <rFont val="方正书宋_GBK"/>
        <charset val="134"/>
      </rPr>
      <t>完成路基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书宋_GBK"/>
        <charset val="134"/>
      </rPr>
      <t>公里，路基桥函施工</t>
    </r>
    <r>
      <rPr>
        <sz val="14"/>
        <color theme="1"/>
        <rFont val="Times New Roman"/>
        <charset val="134"/>
      </rPr>
      <t>1.7</t>
    </r>
    <r>
      <rPr>
        <sz val="14"/>
        <color theme="1"/>
        <rFont val="方正书宋_GBK"/>
        <charset val="134"/>
      </rPr>
      <t>公里</t>
    </r>
  </si>
  <si>
    <r>
      <rPr>
        <sz val="14"/>
        <color theme="1"/>
        <rFont val="方正书宋_GBK"/>
        <charset val="134"/>
      </rPr>
      <t>湘发改基础</t>
    </r>
    <r>
      <rPr>
        <sz val="14"/>
        <color theme="1"/>
        <rFont val="Times New Roman"/>
        <charset val="134"/>
      </rPr>
      <t>(2016)493</t>
    </r>
    <r>
      <rPr>
        <sz val="14"/>
        <color theme="1"/>
        <rFont val="方正书宋_GBK"/>
        <charset val="134"/>
      </rPr>
      <t>号</t>
    </r>
  </si>
  <si>
    <r>
      <rPr>
        <sz val="14"/>
        <color theme="1"/>
        <rFont val="方正书宋_GBK"/>
        <charset val="134"/>
      </rPr>
      <t>湘交批</t>
    </r>
    <r>
      <rPr>
        <sz val="14"/>
        <color theme="1"/>
        <rFont val="Times New Roman"/>
        <charset val="134"/>
      </rPr>
      <t>[2017]6</t>
    </r>
    <r>
      <rPr>
        <sz val="14"/>
        <color theme="1"/>
        <rFont val="方正书宋_GBK"/>
        <charset val="134"/>
      </rPr>
      <t>号</t>
    </r>
  </si>
  <si>
    <r>
      <rPr>
        <sz val="14"/>
        <color theme="1"/>
        <rFont val="宋体"/>
        <charset val="134"/>
      </rPr>
      <t>邵阳市至邵东机场快线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</si>
  <si>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</si>
  <si>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市发改基础</t>
    </r>
    <r>
      <rPr>
        <sz val="14"/>
        <color theme="1"/>
        <rFont val="Times New Roman"/>
        <charset val="134"/>
      </rPr>
      <t>[2017]236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</si>
  <si>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邵市交计统</t>
    </r>
    <r>
      <rPr>
        <sz val="14"/>
        <color theme="1"/>
        <rFont val="Times New Roman"/>
        <charset val="134"/>
      </rPr>
      <t>[2023]40</t>
    </r>
    <r>
      <rPr>
        <sz val="14"/>
        <color theme="1"/>
        <rFont val="宋体"/>
        <charset val="134"/>
      </rPr>
      <t>号</t>
    </r>
  </si>
  <si>
    <r>
      <rPr>
        <b/>
        <sz val="14"/>
        <color theme="1"/>
        <rFont val="宋体"/>
        <charset val="134"/>
      </rPr>
      <t>岳阳市小计</t>
    </r>
  </si>
  <si>
    <r>
      <rPr>
        <sz val="14"/>
        <color theme="1"/>
        <rFont val="宋体"/>
        <charset val="134"/>
      </rPr>
      <t>岳阳市</t>
    </r>
  </si>
  <si>
    <r>
      <rPr>
        <sz val="14"/>
        <color theme="1"/>
        <rFont val="宋体"/>
        <charset val="134"/>
      </rPr>
      <t>岳阳楼区</t>
    </r>
  </si>
  <si>
    <r>
      <rPr>
        <sz val="14"/>
        <color theme="1"/>
        <rFont val="Times New Roman"/>
        <charset val="134"/>
      </rPr>
      <t>G353</t>
    </r>
    <r>
      <rPr>
        <sz val="14"/>
        <color theme="1"/>
        <rFont val="宋体"/>
        <charset val="134"/>
      </rPr>
      <t>洞庭湖大桥</t>
    </r>
    <r>
      <rPr>
        <sz val="14"/>
        <color theme="1"/>
        <rFont val="Times New Roman"/>
        <charset val="134"/>
      </rPr>
      <t>—</t>
    </r>
    <r>
      <rPr>
        <sz val="14"/>
        <color theme="1"/>
        <rFont val="宋体"/>
        <charset val="134"/>
      </rPr>
      <t>岳阳东站（</t>
    </r>
    <r>
      <rPr>
        <sz val="14"/>
        <color theme="1"/>
        <rFont val="Times New Roman"/>
        <charset val="134"/>
      </rPr>
      <t>G107—</t>
    </r>
    <r>
      <rPr>
        <sz val="14"/>
        <color theme="1"/>
        <rFont val="宋体"/>
        <charset val="134"/>
      </rPr>
      <t>岳阳东站）</t>
    </r>
  </si>
  <si>
    <r>
      <rPr>
        <sz val="14"/>
        <color theme="1"/>
        <rFont val="宋体"/>
        <charset val="134"/>
      </rPr>
      <t>建成</t>
    </r>
    <r>
      <rPr>
        <sz val="14"/>
        <color theme="1"/>
        <rFont val="Times New Roman"/>
        <charset val="134"/>
      </rPr>
      <t>12.36</t>
    </r>
    <r>
      <rPr>
        <sz val="14"/>
        <color theme="1"/>
        <rFont val="宋体"/>
        <charset val="134"/>
      </rPr>
      <t>公里，其中海泰路一标已完成竣工验收；海泰路二标正在进行路基土石方施工（路基完成率</t>
    </r>
    <r>
      <rPr>
        <sz val="14"/>
        <color theme="1"/>
        <rFont val="Times New Roman"/>
        <charset val="134"/>
      </rPr>
      <t>80%</t>
    </r>
    <r>
      <rPr>
        <sz val="14"/>
        <color theme="1"/>
        <rFont val="宋体"/>
        <charset val="134"/>
      </rPr>
      <t>）；株木冲至金凤桥北路正在进行路基土石方施工（路基完成率</t>
    </r>
    <r>
      <rPr>
        <sz val="14"/>
        <color theme="1"/>
        <rFont val="Times New Roman"/>
        <charset val="134"/>
      </rPr>
      <t>10%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</si>
  <si>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2.97</t>
    </r>
    <r>
      <rPr>
        <sz val="14"/>
        <color theme="1"/>
        <rFont val="宋体"/>
        <charset val="134"/>
      </rPr>
      <t>公里，完成路基</t>
    </r>
    <r>
      <rPr>
        <sz val="14"/>
        <color theme="1"/>
        <rFont val="Times New Roman"/>
        <charset val="134"/>
      </rPr>
      <t>0.86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</si>
  <si>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岳交规划</t>
    </r>
    <r>
      <rPr>
        <sz val="14"/>
        <color theme="1"/>
        <rFont val="Times New Roman"/>
        <charset val="134"/>
      </rPr>
      <t>[2020]123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</si>
  <si>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岳交批</t>
    </r>
    <r>
      <rPr>
        <sz val="14"/>
        <color theme="1"/>
        <rFont val="Times New Roman"/>
        <charset val="134"/>
      </rPr>
      <t>[2024]7</t>
    </r>
    <r>
      <rPr>
        <sz val="14"/>
        <color theme="1"/>
        <rFont val="宋体"/>
        <charset val="134"/>
      </rPr>
      <t>号（</t>
    </r>
    <r>
      <rPr>
        <sz val="14"/>
        <color theme="1"/>
        <rFont val="Times New Roman"/>
        <charset val="134"/>
      </rPr>
      <t>G353</t>
    </r>
    <r>
      <rPr>
        <sz val="14"/>
        <color theme="1"/>
        <rFont val="宋体"/>
        <charset val="134"/>
      </rPr>
      <t>西延）</t>
    </r>
  </si>
  <si>
    <r>
      <rPr>
        <sz val="14"/>
        <color theme="1"/>
        <rFont val="宋体"/>
        <charset val="134"/>
      </rPr>
      <t>临湘市</t>
    </r>
  </si>
  <si>
    <r>
      <rPr>
        <sz val="14"/>
        <color theme="1"/>
        <rFont val="Times New Roman"/>
        <charset val="134"/>
      </rPr>
      <t>G107</t>
    </r>
    <r>
      <rPr>
        <sz val="14"/>
        <color theme="1"/>
        <rFont val="宋体"/>
        <charset val="134"/>
      </rPr>
      <t>岳阳市改线工程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（临湘羊楼司至五里牌段）</t>
    </r>
  </si>
  <si>
    <r>
      <rPr>
        <sz val="14"/>
        <color theme="1"/>
        <rFont val="宋体"/>
        <charset val="134"/>
      </rPr>
      <t>在建</t>
    </r>
    <r>
      <rPr>
        <sz val="14"/>
        <color theme="1"/>
        <rFont val="Times New Roman"/>
        <charset val="134"/>
      </rPr>
      <t>13.1</t>
    </r>
    <r>
      <rPr>
        <sz val="14"/>
        <color theme="1"/>
        <rFont val="宋体"/>
        <charset val="134"/>
      </rPr>
      <t>公里，路基完成</t>
    </r>
    <r>
      <rPr>
        <sz val="14"/>
        <color theme="1"/>
        <rFont val="Times New Roman"/>
        <charset val="134"/>
      </rPr>
      <t>24%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</si>
  <si>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7.1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</si>
  <si>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425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</si>
  <si>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岳交批</t>
    </r>
    <r>
      <rPr>
        <sz val="14"/>
        <color theme="1"/>
        <rFont val="Times New Roman"/>
        <charset val="134"/>
      </rPr>
      <t>[2025]34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</si>
  <si>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临湘市、云溪区、岳阳楼区</t>
    </r>
  </si>
  <si>
    <r>
      <rPr>
        <sz val="14"/>
        <color theme="1"/>
        <rFont val="Times New Roman"/>
        <charset val="134"/>
      </rPr>
      <t>G107</t>
    </r>
    <r>
      <rPr>
        <sz val="14"/>
        <color theme="1"/>
        <rFont val="宋体"/>
        <charset val="134"/>
      </rPr>
      <t>岳阳市改线工程（临湘五里牌至胥家桥段）</t>
    </r>
  </si>
  <si>
    <r>
      <rPr>
        <sz val="14"/>
        <color theme="1"/>
        <rFont val="宋体"/>
        <charset val="134"/>
      </rPr>
      <t>正在开展项目前期工作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</si>
  <si>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31.47</t>
    </r>
    <r>
      <rPr>
        <sz val="14"/>
        <color theme="1"/>
        <rFont val="宋体"/>
        <charset val="134"/>
      </rPr>
      <t>公里</t>
    </r>
  </si>
  <si>
    <t/>
  </si>
  <si>
    <r>
      <rPr>
        <sz val="14"/>
        <color theme="1"/>
        <rFont val="宋体"/>
        <charset val="134"/>
      </rPr>
      <t>华容县</t>
    </r>
  </si>
  <si>
    <r>
      <rPr>
        <sz val="14"/>
        <color theme="1"/>
        <rFont val="Times New Roman"/>
        <charset val="134"/>
      </rPr>
      <t>G353</t>
    </r>
    <r>
      <rPr>
        <sz val="14"/>
        <color theme="1"/>
        <rFont val="宋体"/>
        <charset val="134"/>
      </rPr>
      <t>华容县珠头山至胜峰公路</t>
    </r>
  </si>
  <si>
    <r>
      <rPr>
        <sz val="14"/>
        <color theme="1"/>
        <rFont val="宋体"/>
        <charset val="134"/>
      </rPr>
      <t>完成路基</t>
    </r>
    <r>
      <rPr>
        <sz val="14"/>
        <color theme="1"/>
        <rFont val="Times New Roman"/>
        <charset val="134"/>
      </rPr>
      <t>1.8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</si>
  <si>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汨罗市</t>
    </r>
  </si>
  <si>
    <r>
      <rPr>
        <sz val="14"/>
        <color theme="1"/>
        <rFont val="Times New Roman"/>
        <charset val="134"/>
      </rPr>
      <t>G536</t>
    </r>
    <r>
      <rPr>
        <sz val="14"/>
        <color theme="1"/>
        <rFont val="宋体"/>
        <charset val="134"/>
      </rPr>
      <t>汨罗市蔡屋章至龙塘段</t>
    </r>
  </si>
  <si>
    <r>
      <rPr>
        <sz val="14"/>
        <color theme="1"/>
        <rFont val="宋体"/>
        <charset val="134"/>
      </rPr>
      <t>已施工招标挂网，同步开展征地报批工作。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</si>
  <si>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0.993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</si>
  <si>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[2025]512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</si>
  <si>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岳交批</t>
    </r>
    <r>
      <rPr>
        <sz val="14"/>
        <color theme="1"/>
        <rFont val="Times New Roman"/>
        <charset val="134"/>
      </rPr>
      <t>[2025]58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</si>
  <si>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君山区</t>
    </r>
  </si>
  <si>
    <r>
      <rPr>
        <sz val="14"/>
        <color theme="1"/>
        <rFont val="Times New Roman"/>
        <charset val="134"/>
      </rPr>
      <t>G353</t>
    </r>
    <r>
      <rPr>
        <sz val="14"/>
        <color theme="1"/>
        <rFont val="宋体"/>
        <charset val="134"/>
      </rPr>
      <t>君山区洞庭湖大桥西至建新间堤公路</t>
    </r>
  </si>
  <si>
    <t>正在办理施工许可</t>
  </si>
  <si>
    <r>
      <rPr>
        <sz val="14"/>
        <color theme="1"/>
        <rFont val="宋体"/>
        <charset val="134"/>
      </rPr>
      <t>完成路基</t>
    </r>
    <r>
      <rPr>
        <sz val="14"/>
        <color theme="1"/>
        <rFont val="Times New Roman"/>
        <charset val="134"/>
      </rPr>
      <t>4.576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</si>
  <si>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[2023]646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</si>
  <si>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岳交综规</t>
    </r>
    <r>
      <rPr>
        <sz val="14"/>
        <color theme="1"/>
        <rFont val="Times New Roman"/>
        <charset val="134"/>
      </rPr>
      <t>[2023]283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</si>
  <si>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云溪区</t>
    </r>
  </si>
  <si>
    <r>
      <rPr>
        <sz val="14"/>
        <color theme="1"/>
        <rFont val="Times New Roman"/>
        <charset val="134"/>
      </rPr>
      <t>S301</t>
    </r>
    <r>
      <rPr>
        <sz val="14"/>
        <color theme="1"/>
        <rFont val="宋体"/>
        <charset val="134"/>
      </rPr>
      <t>云溪区长岭至陆城公路</t>
    </r>
  </si>
  <si>
    <r>
      <rPr>
        <sz val="14"/>
        <color theme="1"/>
        <rFont val="宋体"/>
        <charset val="134"/>
      </rPr>
      <t>已完成</t>
    </r>
    <r>
      <rPr>
        <sz val="14"/>
        <color theme="1"/>
        <rFont val="Times New Roman"/>
        <charset val="134"/>
      </rPr>
      <t>2.4</t>
    </r>
    <r>
      <rPr>
        <sz val="14"/>
        <color theme="1"/>
        <rFont val="宋体"/>
        <charset val="134"/>
      </rPr>
      <t>公里沥青中面层摊铺，其余路段正准备启动建设（路基完成率</t>
    </r>
    <r>
      <rPr>
        <sz val="14"/>
        <color theme="1"/>
        <rFont val="Times New Roman"/>
        <charset val="134"/>
      </rPr>
      <t>37%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</si>
  <si>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2.3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</si>
  <si>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岳交综规</t>
    </r>
    <r>
      <rPr>
        <sz val="14"/>
        <color theme="1"/>
        <rFont val="Times New Roman"/>
        <charset val="134"/>
      </rPr>
      <t>[2023]72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</si>
  <si>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岳交综规</t>
    </r>
    <r>
      <rPr>
        <sz val="14"/>
        <color theme="1"/>
        <rFont val="Times New Roman"/>
        <charset val="134"/>
      </rPr>
      <t>[2023]312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</si>
  <si>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平江县</t>
    </r>
  </si>
  <si>
    <r>
      <rPr>
        <sz val="14"/>
        <color theme="1"/>
        <rFont val="Times New Roman"/>
        <charset val="134"/>
      </rPr>
      <t>S316</t>
    </r>
    <r>
      <rPr>
        <sz val="14"/>
        <color theme="1"/>
        <rFont val="宋体"/>
        <charset val="134"/>
      </rPr>
      <t>平江县石牛寨至长庆</t>
    </r>
  </si>
  <si>
    <r>
      <rPr>
        <sz val="14"/>
        <color theme="1"/>
        <rFont val="宋体"/>
        <charset val="134"/>
      </rPr>
      <t>在建（路基完成率</t>
    </r>
    <r>
      <rPr>
        <sz val="14"/>
        <color theme="1"/>
        <rFont val="Times New Roman"/>
        <charset val="134"/>
      </rPr>
      <t>70%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</si>
  <si>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16.316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</si>
  <si>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[2017]829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</si>
  <si>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岳交规划</t>
    </r>
    <r>
      <rPr>
        <sz val="14"/>
        <color theme="1"/>
        <rFont val="Times New Roman"/>
        <charset val="134"/>
      </rPr>
      <t>[2020]100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</si>
  <si>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岳阳县</t>
    </r>
  </si>
  <si>
    <r>
      <rPr>
        <sz val="14"/>
        <color theme="1"/>
        <rFont val="Times New Roman"/>
        <charset val="134"/>
      </rPr>
      <t>S310</t>
    </r>
    <r>
      <rPr>
        <sz val="14"/>
        <color theme="1"/>
        <rFont val="宋体"/>
        <charset val="134"/>
      </rPr>
      <t>岳阳县公田至新墙</t>
    </r>
  </si>
  <si>
    <r>
      <rPr>
        <sz val="14"/>
        <color theme="1"/>
        <rFont val="宋体"/>
        <charset val="134"/>
      </rPr>
      <t>路基已完成</t>
    </r>
    <r>
      <rPr>
        <sz val="14"/>
        <color theme="1"/>
        <rFont val="Times New Roman"/>
        <charset val="134"/>
      </rPr>
      <t>80%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</si>
  <si>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14.5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</si>
  <si>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岳发改审</t>
    </r>
    <r>
      <rPr>
        <sz val="14"/>
        <color theme="1"/>
        <rFont val="Times New Roman"/>
        <charset val="134"/>
      </rPr>
      <t>[2023]84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</si>
  <si>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岳交综规</t>
    </r>
    <r>
      <rPr>
        <sz val="14"/>
        <color theme="1"/>
        <rFont val="Times New Roman"/>
        <charset val="134"/>
      </rPr>
      <t xml:space="preserve">
[2023]226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</si>
  <si>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 xml:space="preserve">S310 </t>
    </r>
    <r>
      <rPr>
        <sz val="14"/>
        <color theme="1"/>
        <rFont val="宋体"/>
        <charset val="134"/>
      </rPr>
      <t>岳阳县白若（湘鄂界）至毛田</t>
    </r>
  </si>
  <si>
    <r>
      <rPr>
        <sz val="14"/>
        <color theme="1"/>
        <rFont val="宋体"/>
        <charset val="134"/>
      </rPr>
      <t>完成初设批复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</si>
  <si>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12.729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</si>
  <si>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岳发改审</t>
    </r>
    <r>
      <rPr>
        <sz val="14"/>
        <color theme="1"/>
        <rFont val="Times New Roman"/>
        <charset val="134"/>
      </rPr>
      <t>[2024]109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</si>
  <si>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岳交批</t>
    </r>
    <r>
      <rPr>
        <sz val="14"/>
        <color theme="1"/>
        <rFont val="Times New Roman"/>
        <charset val="134"/>
      </rPr>
      <t>[2024]74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</si>
  <si>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S218</t>
    </r>
    <r>
      <rPr>
        <sz val="14"/>
        <color theme="1"/>
        <rFont val="宋体"/>
        <charset val="134"/>
      </rPr>
      <t>华容县花子坟至注滋口公路（花子坟至禹山段）</t>
    </r>
  </si>
  <si>
    <r>
      <rPr>
        <sz val="14"/>
        <color theme="1"/>
        <rFont val="宋体"/>
        <charset val="134"/>
      </rPr>
      <t>在建（路面完成</t>
    </r>
    <r>
      <rPr>
        <sz val="14"/>
        <color theme="1"/>
        <rFont val="Times New Roman"/>
        <charset val="134"/>
      </rPr>
      <t>50%</t>
    </r>
    <r>
      <rPr>
        <sz val="14"/>
        <color theme="1"/>
        <rFont val="方正书宋_GBK"/>
        <charset val="134"/>
      </rPr>
      <t>、</t>
    </r>
    <r>
      <rPr>
        <sz val="14"/>
        <color theme="1"/>
        <rFont val="宋体"/>
        <charset val="134"/>
      </rPr>
      <t>路基完成率</t>
    </r>
    <r>
      <rPr>
        <sz val="14"/>
        <color theme="1"/>
        <rFont val="Times New Roman"/>
        <charset val="134"/>
      </rPr>
      <t>70%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</si>
  <si>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8.3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</si>
  <si>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岳发改审</t>
    </r>
    <r>
      <rPr>
        <sz val="14"/>
        <color theme="1"/>
        <rFont val="Times New Roman"/>
        <charset val="134"/>
      </rPr>
      <t>[2024]16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</si>
  <si>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岳交批</t>
    </r>
    <r>
      <rPr>
        <sz val="14"/>
        <color theme="1"/>
        <rFont val="Times New Roman"/>
        <charset val="134"/>
      </rPr>
      <t>[2024]17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</si>
  <si>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湘阴县</t>
    </r>
  </si>
  <si>
    <r>
      <rPr>
        <sz val="14"/>
        <color theme="1"/>
        <rFont val="Times New Roman"/>
        <charset val="134"/>
      </rPr>
      <t>S508</t>
    </r>
    <r>
      <rPr>
        <sz val="14"/>
        <color theme="1"/>
        <rFont val="宋体"/>
        <charset val="134"/>
      </rPr>
      <t>湘阴县樟树港至羊谷脑公路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（樟树港湘江大桥）</t>
    </r>
  </si>
  <si>
    <r>
      <rPr>
        <sz val="14"/>
        <color theme="1"/>
        <rFont val="宋体"/>
        <charset val="134"/>
      </rPr>
      <t>征拆完成</t>
    </r>
    <r>
      <rPr>
        <sz val="14"/>
        <color theme="1"/>
        <rFont val="Times New Roman"/>
        <charset val="134"/>
      </rPr>
      <t>100%</t>
    </r>
    <r>
      <rPr>
        <sz val="14"/>
        <color theme="1"/>
        <rFont val="宋体"/>
        <charset val="134"/>
      </rPr>
      <t>，桥涵完成</t>
    </r>
    <r>
      <rPr>
        <sz val="14"/>
        <color theme="1"/>
        <rFont val="Times New Roman"/>
        <charset val="134"/>
      </rPr>
      <t>37%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</si>
  <si>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9.4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</si>
  <si>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岳发改审</t>
    </r>
    <r>
      <rPr>
        <sz val="14"/>
        <color theme="1"/>
        <rFont val="Times New Roman"/>
        <charset val="134"/>
      </rPr>
      <t>[2019]150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</si>
  <si>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交规划</t>
    </r>
    <r>
      <rPr>
        <sz val="14"/>
        <color theme="1"/>
        <rFont val="Times New Roman"/>
        <charset val="134"/>
      </rPr>
      <t>[2019]176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</si>
  <si>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S206</t>
    </r>
    <r>
      <rPr>
        <sz val="14"/>
        <color theme="1"/>
        <rFont val="宋体"/>
        <charset val="134"/>
      </rPr>
      <t>临湘市桃林至白羊田公路工程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</si>
  <si>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17.315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</si>
  <si>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岳发改审</t>
    </r>
    <r>
      <rPr>
        <sz val="14"/>
        <color theme="1"/>
        <rFont val="Times New Roman"/>
        <charset val="134"/>
      </rPr>
      <t>[2024]114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</si>
  <si>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岳交批</t>
    </r>
    <r>
      <rPr>
        <sz val="14"/>
        <color theme="1"/>
        <rFont val="Times New Roman"/>
        <charset val="134"/>
      </rPr>
      <t>[2024]84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</si>
  <si>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S208</t>
    </r>
    <r>
      <rPr>
        <sz val="14"/>
        <color theme="1"/>
        <rFont val="宋体"/>
        <charset val="134"/>
      </rPr>
      <t>道仁矶至江南公路（乙烯炼化一体化项目专用设备通道段）</t>
    </r>
  </si>
  <si>
    <r>
      <rPr>
        <sz val="14"/>
        <color theme="1"/>
        <rFont val="宋体"/>
        <charset val="134"/>
      </rPr>
      <t>已启动用地预算与选址意见及可行性研究报告编制工作，因项目资金未落实，且市交通局关于原</t>
    </r>
    <r>
      <rPr>
        <sz val="14"/>
        <color theme="1"/>
        <rFont val="Times New Roman"/>
        <charset val="134"/>
      </rPr>
      <t>S208</t>
    </r>
    <r>
      <rPr>
        <sz val="14"/>
        <color theme="1"/>
        <rFont val="宋体"/>
        <charset val="134"/>
      </rPr>
      <t>项目前期费用诉求问题未解决，导致项目前期工作滞缓，无法按计划任务推进，待市政府明确相关事项后继续推进前期工作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</si>
  <si>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3.6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</si>
  <si>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Times New Roman"/>
        <charset val="134"/>
      </rPr>
      <t>S503</t>
    </r>
    <r>
      <rPr>
        <sz val="14"/>
        <color theme="1"/>
        <rFont val="宋体"/>
        <charset val="134"/>
      </rPr>
      <t>岳阳楼区麻布村至新开公路（岳阳楼区段）</t>
    </r>
  </si>
  <si>
    <r>
      <rPr>
        <sz val="14"/>
        <color theme="1"/>
        <rFont val="宋体"/>
        <charset val="134"/>
      </rPr>
      <t>已完成工可行业意见批复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</si>
  <si>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3.552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</si>
  <si>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湘交规函</t>
    </r>
    <r>
      <rPr>
        <sz val="14"/>
        <color theme="1"/>
        <rFont val="Times New Roman"/>
        <charset val="134"/>
      </rPr>
      <t>[2025]66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</si>
  <si>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岳阳长江经济带炼化一体化公路（荆竹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南太）</t>
    </r>
  </si>
  <si>
    <r>
      <rPr>
        <sz val="14"/>
        <color theme="1"/>
        <rFont val="宋体"/>
        <charset val="134"/>
      </rPr>
      <t>已完成</t>
    </r>
    <r>
      <rPr>
        <sz val="14"/>
        <color theme="1"/>
        <rFont val="Times New Roman"/>
        <charset val="134"/>
      </rPr>
      <t>94%</t>
    </r>
    <r>
      <rPr>
        <sz val="14"/>
        <color theme="1"/>
        <rFont val="宋体"/>
        <charset val="134"/>
      </rPr>
      <t>路基工程、</t>
    </r>
    <r>
      <rPr>
        <sz val="14"/>
        <color theme="1"/>
        <rFont val="Times New Roman"/>
        <charset val="134"/>
      </rPr>
      <t>95%</t>
    </r>
    <r>
      <rPr>
        <sz val="14"/>
        <color theme="1"/>
        <rFont val="宋体"/>
        <charset val="134"/>
      </rPr>
      <t>桥涵工程、</t>
    </r>
    <r>
      <rPr>
        <sz val="14"/>
        <color theme="1"/>
        <rFont val="Times New Roman"/>
        <charset val="134"/>
      </rPr>
      <t>80%</t>
    </r>
    <r>
      <rPr>
        <sz val="14"/>
        <color theme="1"/>
        <rFont val="宋体"/>
        <charset val="134"/>
      </rPr>
      <t>路面工程。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</si>
  <si>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12.47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</si>
  <si>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岳交综规</t>
    </r>
    <r>
      <rPr>
        <sz val="14"/>
        <color theme="1"/>
        <rFont val="Times New Roman"/>
        <charset val="134"/>
      </rPr>
      <t>[2023]71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</si>
  <si>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岳交批</t>
    </r>
    <r>
      <rPr>
        <sz val="14"/>
        <color theme="1"/>
        <rFont val="Times New Roman"/>
        <charset val="134"/>
      </rPr>
      <t>[2024]11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</si>
  <si>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岳阳长江经济带炼化一体化公路（大田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青坡）</t>
    </r>
  </si>
  <si>
    <r>
      <rPr>
        <sz val="14"/>
        <color theme="1"/>
        <rFont val="宋体"/>
        <charset val="134"/>
      </rPr>
      <t>已完成</t>
    </r>
    <r>
      <rPr>
        <sz val="14"/>
        <color theme="1"/>
        <rFont val="Times New Roman"/>
        <charset val="134"/>
      </rPr>
      <t>80%</t>
    </r>
    <r>
      <rPr>
        <sz val="14"/>
        <color theme="1"/>
        <rFont val="宋体"/>
        <charset val="134"/>
      </rPr>
      <t>路基工程、</t>
    </r>
    <r>
      <rPr>
        <sz val="14"/>
        <color theme="1"/>
        <rFont val="Times New Roman"/>
        <charset val="134"/>
      </rPr>
      <t>70%</t>
    </r>
    <r>
      <rPr>
        <sz val="14"/>
        <color theme="1"/>
        <rFont val="宋体"/>
        <charset val="134"/>
      </rPr>
      <t>桥涵工程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</si>
  <si>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1.5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</si>
  <si>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岳交综规</t>
    </r>
    <r>
      <rPr>
        <sz val="14"/>
        <color theme="1"/>
        <rFont val="Times New Roman"/>
        <charset val="134"/>
      </rPr>
      <t>[2023]68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</si>
  <si>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岳交批</t>
    </r>
    <r>
      <rPr>
        <sz val="14"/>
        <color theme="1"/>
        <rFont val="Times New Roman"/>
        <charset val="134"/>
      </rPr>
      <t>[2024]39</t>
    </r>
    <r>
      <rPr>
        <sz val="14"/>
        <color theme="1"/>
        <rFont val="宋体"/>
        <charset val="134"/>
      </rPr>
      <t>号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岳交批</t>
    </r>
    <r>
      <rPr>
        <sz val="14"/>
        <color theme="1"/>
        <rFont val="Times New Roman"/>
        <charset val="134"/>
      </rPr>
      <t>[2024]10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</si>
  <si>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G240</t>
    </r>
    <r>
      <rPr>
        <sz val="14"/>
        <color theme="1"/>
        <rFont val="宋体"/>
        <charset val="134"/>
      </rPr>
      <t>君山绕城公路</t>
    </r>
  </si>
  <si>
    <r>
      <rPr>
        <sz val="14"/>
        <color theme="1"/>
        <rFont val="宋体"/>
        <charset val="134"/>
      </rPr>
      <t>已完成招投标，正在进行施工图审查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</si>
  <si>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2.086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</si>
  <si>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岳君发改审【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宋体"/>
        <charset val="134"/>
      </rPr>
      <t>】</t>
    </r>
    <r>
      <rPr>
        <sz val="14"/>
        <color theme="1"/>
        <rFont val="Times New Roman"/>
        <charset val="134"/>
      </rPr>
      <t>18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</si>
  <si>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岳交【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宋体"/>
        <charset val="134"/>
      </rPr>
      <t>】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</si>
  <si>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云溪区松阳湖港区化工码头至云溪区绿色化工园公路工程（三期）</t>
    </r>
  </si>
  <si>
    <r>
      <rPr>
        <sz val="14"/>
        <color theme="1"/>
        <rFont val="宋体"/>
        <charset val="134"/>
      </rPr>
      <t>已完成</t>
    </r>
    <r>
      <rPr>
        <sz val="14"/>
        <color theme="1"/>
        <rFont val="Times New Roman"/>
        <charset val="134"/>
      </rPr>
      <t>98%</t>
    </r>
    <r>
      <rPr>
        <sz val="14"/>
        <color theme="1"/>
        <rFont val="宋体"/>
        <charset val="134"/>
      </rPr>
      <t>路基工程，</t>
    </r>
    <r>
      <rPr>
        <sz val="14"/>
        <color theme="1"/>
        <rFont val="Times New Roman"/>
        <charset val="134"/>
      </rPr>
      <t>50%</t>
    </r>
    <r>
      <rPr>
        <sz val="14"/>
        <color theme="1"/>
        <rFont val="宋体"/>
        <charset val="134"/>
      </rPr>
      <t>桥涵工程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</si>
  <si>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2.37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</si>
  <si>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岳交综规</t>
    </r>
    <r>
      <rPr>
        <sz val="14"/>
        <color theme="1"/>
        <rFont val="Times New Roman"/>
        <charset val="134"/>
      </rPr>
      <t>[2023]13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</si>
  <si>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岳交综规</t>
    </r>
    <r>
      <rPr>
        <sz val="14"/>
        <color theme="1"/>
        <rFont val="Times New Roman"/>
        <charset val="134"/>
      </rPr>
      <t>[2023]274</t>
    </r>
    <r>
      <rPr>
        <sz val="14"/>
        <color theme="1"/>
        <rFont val="宋体"/>
        <charset val="134"/>
      </rPr>
      <t>号</t>
    </r>
  </si>
  <si>
    <r>
      <rPr>
        <b/>
        <sz val="14"/>
        <color theme="1"/>
        <rFont val="宋体"/>
        <charset val="134"/>
      </rPr>
      <t>常德市小计</t>
    </r>
  </si>
  <si>
    <r>
      <rPr>
        <sz val="14"/>
        <color theme="1"/>
        <rFont val="宋体"/>
        <charset val="134"/>
      </rPr>
      <t>常德市</t>
    </r>
  </si>
  <si>
    <r>
      <rPr>
        <sz val="14"/>
        <color theme="1"/>
        <rFont val="宋体"/>
        <charset val="134"/>
      </rPr>
      <t>石门县</t>
    </r>
  </si>
  <si>
    <r>
      <rPr>
        <sz val="14"/>
        <color theme="1"/>
        <rFont val="Times New Roman"/>
        <charset val="134"/>
      </rPr>
      <t>G241</t>
    </r>
    <r>
      <rPr>
        <sz val="14"/>
        <color theme="1"/>
        <rFont val="宋体"/>
        <charset val="134"/>
      </rPr>
      <t>石门县清水湾至南坪公路</t>
    </r>
  </si>
  <si>
    <r>
      <rPr>
        <sz val="14"/>
        <color theme="1"/>
        <rFont val="宋体"/>
        <charset val="134"/>
      </rPr>
      <t>正在开展前期工作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</si>
  <si>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16.7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</si>
  <si>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桃源县</t>
    </r>
  </si>
  <si>
    <r>
      <rPr>
        <sz val="14"/>
        <color theme="1"/>
        <rFont val="Times New Roman"/>
        <charset val="134"/>
      </rPr>
      <t>S315</t>
    </r>
    <r>
      <rPr>
        <sz val="14"/>
        <color theme="1"/>
        <rFont val="宋体"/>
        <charset val="134"/>
      </rPr>
      <t>桃源县漆河至九溪</t>
    </r>
  </si>
  <si>
    <r>
      <rPr>
        <sz val="14"/>
        <color theme="1"/>
        <rFont val="宋体"/>
        <charset val="134"/>
      </rPr>
      <t>施工图设计已批复，已启动施工招标</t>
    </r>
  </si>
  <si>
    <r>
      <rPr>
        <sz val="14"/>
        <color theme="1"/>
        <rFont val="宋体"/>
        <charset val="134"/>
      </rPr>
      <t>完成路基</t>
    </r>
    <r>
      <rPr>
        <sz val="14"/>
        <color theme="1"/>
        <rFont val="Times New Roman"/>
        <charset val="134"/>
      </rPr>
      <t>12.5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</si>
  <si>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常发改基础</t>
    </r>
    <r>
      <rPr>
        <sz val="14"/>
        <color theme="1"/>
        <rFont val="Times New Roman"/>
        <charset val="134"/>
      </rPr>
      <t>[2025]159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</si>
  <si>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常交基建</t>
    </r>
    <r>
      <rPr>
        <sz val="14"/>
        <color theme="1"/>
        <rFont val="Times New Roman"/>
        <charset val="134"/>
      </rPr>
      <t>[2025]15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</si>
  <si>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S307</t>
    </r>
    <r>
      <rPr>
        <sz val="14"/>
        <color theme="1"/>
        <rFont val="宋体"/>
        <charset val="134"/>
      </rPr>
      <t>桃源县盘塘至马鬃岭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</si>
  <si>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4.93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</si>
  <si>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常发改基础</t>
    </r>
    <r>
      <rPr>
        <sz val="14"/>
        <color theme="1"/>
        <rFont val="Times New Roman"/>
        <charset val="134"/>
      </rPr>
      <t>[2025]158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</si>
  <si>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常交基建</t>
    </r>
    <r>
      <rPr>
        <sz val="14"/>
        <color theme="1"/>
        <rFont val="Times New Roman"/>
        <charset val="134"/>
      </rPr>
      <t>[2025]11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</si>
  <si>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S241</t>
    </r>
    <r>
      <rPr>
        <sz val="14"/>
        <color theme="1"/>
        <rFont val="宋体"/>
        <charset val="134"/>
      </rPr>
      <t>桃源县双岔溪至西安</t>
    </r>
  </si>
  <si>
    <r>
      <rPr>
        <sz val="14"/>
        <color theme="1"/>
        <rFont val="宋体"/>
        <charset val="134"/>
      </rPr>
      <t>常发改基础</t>
    </r>
    <r>
      <rPr>
        <sz val="14"/>
        <color theme="1"/>
        <rFont val="Times New Roman"/>
        <charset val="134"/>
      </rPr>
      <t>[2025]157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</si>
  <si>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常交基建</t>
    </r>
    <r>
      <rPr>
        <sz val="14"/>
        <color theme="1"/>
        <rFont val="Times New Roman"/>
        <charset val="134"/>
      </rPr>
      <t>[2025]12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</si>
  <si>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澧县</t>
    </r>
  </si>
  <si>
    <r>
      <rPr>
        <sz val="14"/>
        <color theme="1"/>
        <rFont val="Times New Roman"/>
        <charset val="134"/>
      </rPr>
      <t>S514</t>
    </r>
    <r>
      <rPr>
        <sz val="14"/>
        <color theme="1"/>
        <rFont val="宋体"/>
        <charset val="134"/>
      </rPr>
      <t>澧县涔南至宋鲁湖</t>
    </r>
  </si>
  <si>
    <r>
      <rPr>
        <sz val="14"/>
        <color theme="1"/>
        <rFont val="宋体"/>
        <charset val="134"/>
      </rPr>
      <t>正在进行路基施工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</si>
  <si>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8.825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</si>
  <si>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常发改委基础</t>
    </r>
    <r>
      <rPr>
        <sz val="14"/>
        <color theme="1"/>
        <rFont val="Times New Roman"/>
        <charset val="134"/>
      </rPr>
      <t>[2025]79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</si>
  <si>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常交基建</t>
    </r>
    <r>
      <rPr>
        <sz val="14"/>
        <color theme="1"/>
        <rFont val="Times New Roman"/>
        <charset val="134"/>
      </rPr>
      <t>[2025]7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</si>
  <si>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S515</t>
    </r>
    <r>
      <rPr>
        <sz val="14"/>
        <color theme="1"/>
        <rFont val="宋体"/>
        <charset val="134"/>
      </rPr>
      <t>澧县金罗至大堰垱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</si>
  <si>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11.74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</si>
  <si>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常发改基础</t>
    </r>
    <r>
      <rPr>
        <sz val="14"/>
        <color theme="1"/>
        <rFont val="Times New Roman"/>
        <charset val="134"/>
      </rPr>
      <t>[2025]146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</si>
  <si>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临澧县</t>
    </r>
  </si>
  <si>
    <r>
      <rPr>
        <sz val="14"/>
        <color theme="1"/>
        <rFont val="Times New Roman"/>
        <charset val="134"/>
      </rPr>
      <t>S233</t>
    </r>
    <r>
      <rPr>
        <sz val="14"/>
        <color theme="1"/>
        <rFont val="宋体"/>
        <charset val="134"/>
      </rPr>
      <t>临澧刻木山至九里</t>
    </r>
  </si>
  <si>
    <r>
      <rPr>
        <sz val="14"/>
        <color theme="1"/>
        <rFont val="宋体"/>
        <charset val="134"/>
      </rPr>
      <t>正在进行施工图设计</t>
    </r>
  </si>
  <si>
    <r>
      <rPr>
        <sz val="14"/>
        <color theme="1"/>
        <rFont val="宋体"/>
        <charset val="134"/>
      </rPr>
      <t>完成路基</t>
    </r>
    <r>
      <rPr>
        <sz val="14"/>
        <color theme="1"/>
        <rFont val="Times New Roman"/>
        <charset val="134"/>
      </rPr>
      <t>16.571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</si>
  <si>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常发改基础</t>
    </r>
    <r>
      <rPr>
        <sz val="14"/>
        <color theme="1"/>
        <rFont val="Times New Roman"/>
        <charset val="134"/>
      </rPr>
      <t>[2025]301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</si>
  <si>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S517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S224</t>
    </r>
    <r>
      <rPr>
        <sz val="14"/>
        <color theme="1"/>
        <rFont val="宋体"/>
        <charset val="134"/>
      </rPr>
      <t>津市市工业园至二广高速临澧互通（临澧段）</t>
    </r>
  </si>
  <si>
    <r>
      <rPr>
        <sz val="14"/>
        <color theme="1"/>
        <rFont val="宋体"/>
        <charset val="134"/>
      </rPr>
      <t>正在进行施工招标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</si>
  <si>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4.42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</si>
  <si>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常发改基础</t>
    </r>
    <r>
      <rPr>
        <sz val="14"/>
        <color theme="1"/>
        <rFont val="Times New Roman"/>
        <charset val="134"/>
      </rPr>
      <t>[2025]128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</si>
  <si>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常交基建</t>
    </r>
    <r>
      <rPr>
        <sz val="14"/>
        <color theme="1"/>
        <rFont val="Times New Roman"/>
        <charset val="134"/>
      </rPr>
      <t>[2025]10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</si>
  <si>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S233</t>
    </r>
    <r>
      <rPr>
        <sz val="14"/>
        <color theme="1"/>
        <rFont val="宋体"/>
        <charset val="134"/>
      </rPr>
      <t>临澧佘市桥至太浮镇</t>
    </r>
  </si>
  <si>
    <r>
      <rPr>
        <sz val="14"/>
        <color theme="1"/>
        <rFont val="宋体"/>
        <charset val="134"/>
      </rPr>
      <t>在建（路基完成</t>
    </r>
    <r>
      <rPr>
        <sz val="14"/>
        <color theme="1"/>
        <rFont val="Times New Roman"/>
        <charset val="134"/>
      </rPr>
      <t>90%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</si>
  <si>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20.462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</si>
  <si>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常发改基础</t>
    </r>
    <r>
      <rPr>
        <sz val="14"/>
        <color theme="1"/>
        <rFont val="Times New Roman"/>
        <charset val="134"/>
      </rPr>
      <t>[2023]430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</si>
  <si>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常交基建</t>
    </r>
    <r>
      <rPr>
        <sz val="14"/>
        <color theme="1"/>
        <rFont val="Times New Roman"/>
        <charset val="134"/>
      </rPr>
      <t>[2023]26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</si>
  <si>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S302</t>
    </r>
    <r>
      <rPr>
        <sz val="14"/>
        <color theme="1"/>
        <rFont val="宋体"/>
        <charset val="134"/>
      </rPr>
      <t>石门县五通庙至罗坪公路</t>
    </r>
  </si>
  <si>
    <r>
      <rPr>
        <sz val="14"/>
        <color theme="1"/>
        <rFont val="宋体"/>
        <charset val="134"/>
      </rPr>
      <t>正在办理工可批复</t>
    </r>
  </si>
  <si>
    <r>
      <rPr>
        <sz val="14"/>
        <color theme="1"/>
        <rFont val="宋体"/>
        <charset val="134"/>
      </rPr>
      <t>完成路基</t>
    </r>
    <r>
      <rPr>
        <sz val="14"/>
        <color theme="1"/>
        <rFont val="Times New Roman"/>
        <charset val="134"/>
      </rPr>
      <t>20.6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</si>
  <si>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西湖</t>
    </r>
  </si>
  <si>
    <r>
      <rPr>
        <sz val="14"/>
        <color theme="1"/>
        <rFont val="Times New Roman"/>
        <charset val="134"/>
      </rPr>
      <t>S223</t>
    </r>
    <r>
      <rPr>
        <sz val="14"/>
        <color theme="1"/>
        <rFont val="宋体"/>
        <charset val="134"/>
      </rPr>
      <t>西湖镇至汉寿酉港公路</t>
    </r>
  </si>
  <si>
    <r>
      <rPr>
        <sz val="14"/>
        <color theme="1"/>
        <rFont val="宋体"/>
        <charset val="134"/>
      </rPr>
      <t>在建（路基完成率</t>
    </r>
    <r>
      <rPr>
        <sz val="14"/>
        <color theme="1"/>
        <rFont val="Times New Roman"/>
        <charset val="134"/>
      </rPr>
      <t>80%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</si>
  <si>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5.423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</si>
  <si>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汉寿县</t>
    </r>
  </si>
  <si>
    <r>
      <rPr>
        <sz val="14"/>
        <color theme="1"/>
        <rFont val="Times New Roman"/>
        <charset val="134"/>
      </rPr>
      <t>S225</t>
    </r>
    <r>
      <rPr>
        <sz val="14"/>
        <color theme="1"/>
        <rFont val="宋体"/>
        <charset val="134"/>
      </rPr>
      <t>牛路滩至丰家铺公路工程（朱家铺段）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</si>
  <si>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8.463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</si>
  <si>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常发改基础</t>
    </r>
    <r>
      <rPr>
        <sz val="14"/>
        <color theme="1"/>
        <rFont val="Times New Roman"/>
        <charset val="134"/>
      </rPr>
      <t>[2025]332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</si>
  <si>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常交基建</t>
    </r>
    <r>
      <rPr>
        <sz val="14"/>
        <color theme="1"/>
        <rFont val="Times New Roman"/>
        <charset val="134"/>
      </rPr>
      <t>[2025]14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</si>
  <si>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武陵区</t>
    </r>
  </si>
  <si>
    <r>
      <rPr>
        <sz val="14"/>
        <color theme="1"/>
        <rFont val="Times New Roman"/>
        <charset val="134"/>
      </rPr>
      <t>S314</t>
    </r>
    <r>
      <rPr>
        <sz val="14"/>
        <color theme="1"/>
        <rFont val="宋体"/>
        <charset val="134"/>
      </rPr>
      <t>武陵区双往垱至二桥匝道</t>
    </r>
  </si>
  <si>
    <r>
      <rPr>
        <sz val="14"/>
        <color theme="1"/>
        <rFont val="宋体"/>
        <charset val="134"/>
      </rPr>
      <t>正在开展工可编制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</si>
  <si>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10.07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</si>
  <si>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安乡县</t>
    </r>
  </si>
  <si>
    <r>
      <rPr>
        <sz val="14"/>
        <color theme="1"/>
        <rFont val="Times New Roman"/>
        <charset val="134"/>
      </rPr>
      <t>S223</t>
    </r>
    <r>
      <rPr>
        <sz val="14"/>
        <color theme="1"/>
        <rFont val="宋体"/>
        <charset val="134"/>
      </rPr>
      <t>安乡县大鲸港至沙河口公路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</si>
  <si>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17.5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</si>
  <si>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Times New Roman"/>
        <charset val="134"/>
      </rPr>
      <t>S237</t>
    </r>
    <r>
      <rPr>
        <sz val="14"/>
        <color theme="1"/>
        <rFont val="宋体"/>
        <charset val="134"/>
      </rPr>
      <t>石门县太平至大同山公路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</si>
  <si>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15.4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</si>
  <si>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鼎城区</t>
    </r>
  </si>
  <si>
    <r>
      <rPr>
        <sz val="14"/>
        <color theme="1"/>
        <rFont val="Times New Roman"/>
        <charset val="134"/>
      </rPr>
      <t>S314</t>
    </r>
    <r>
      <rPr>
        <sz val="14"/>
        <color theme="1"/>
        <rFont val="宋体"/>
        <charset val="134"/>
      </rPr>
      <t>鼎城韩公渡集镇至牛鼻滩芷湾公路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</si>
  <si>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15.84</t>
    </r>
    <r>
      <rPr>
        <sz val="14"/>
        <color theme="1"/>
        <rFont val="宋体"/>
        <charset val="134"/>
      </rPr>
      <t>公里</t>
    </r>
  </si>
  <si>
    <r>
      <rPr>
        <b/>
        <sz val="14"/>
        <color theme="1"/>
        <rFont val="宋体"/>
        <charset val="134"/>
      </rPr>
      <t>张家界小计</t>
    </r>
  </si>
  <si>
    <r>
      <rPr>
        <sz val="14"/>
        <color theme="1"/>
        <rFont val="宋体"/>
        <charset val="134"/>
      </rPr>
      <t>张家界市</t>
    </r>
  </si>
  <si>
    <r>
      <rPr>
        <sz val="14"/>
        <color theme="1"/>
        <rFont val="宋体"/>
        <charset val="134"/>
      </rPr>
      <t>慈利县</t>
    </r>
  </si>
  <si>
    <r>
      <rPr>
        <sz val="14"/>
        <color theme="1"/>
        <rFont val="Times New Roman"/>
        <charset val="134"/>
      </rPr>
      <t>G353</t>
    </r>
    <r>
      <rPr>
        <sz val="14"/>
        <color theme="1"/>
        <rFont val="宋体"/>
        <charset val="134"/>
      </rPr>
      <t>慈利万福至甑山</t>
    </r>
  </si>
  <si>
    <r>
      <rPr>
        <sz val="14"/>
        <color theme="1"/>
        <rFont val="Times New Roman"/>
        <charset val="134"/>
      </rPr>
      <t>4.16</t>
    </r>
    <r>
      <rPr>
        <sz val="14"/>
        <color theme="1"/>
        <rFont val="宋体"/>
        <charset val="134"/>
      </rPr>
      <t>公里已建成，</t>
    </r>
    <r>
      <rPr>
        <sz val="14"/>
        <color theme="1"/>
        <rFont val="Times New Roman"/>
        <charset val="134"/>
      </rPr>
      <t>5.91</t>
    </r>
    <r>
      <rPr>
        <sz val="14"/>
        <color theme="1"/>
        <rFont val="宋体"/>
        <charset val="134"/>
      </rPr>
      <t>公里未开工，已完成澧水特大桥和溇水大桥</t>
    </r>
    <r>
      <rPr>
        <sz val="14"/>
        <color theme="1"/>
        <rFont val="Times New Roman"/>
        <charset val="134"/>
      </rPr>
      <t>50%</t>
    </r>
    <r>
      <rPr>
        <sz val="14"/>
        <color theme="1"/>
        <rFont val="方正书宋_GBK"/>
        <charset val="134"/>
      </rPr>
      <t>，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</si>
  <si>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5.91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</si>
  <si>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[2017]1210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</si>
  <si>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张交计字</t>
    </r>
    <r>
      <rPr>
        <sz val="14"/>
        <color theme="1"/>
        <rFont val="Times New Roman"/>
        <charset val="134"/>
      </rPr>
      <t>[2020]19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</si>
  <si>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武陵源区</t>
    </r>
  </si>
  <si>
    <r>
      <rPr>
        <sz val="14"/>
        <color theme="1"/>
        <rFont val="Times New Roman"/>
        <charset val="134"/>
      </rPr>
      <t>G241</t>
    </r>
    <r>
      <rPr>
        <sz val="14"/>
        <color theme="1"/>
        <rFont val="宋体"/>
        <charset val="134"/>
      </rPr>
      <t>武陵源铁厂至永定两岔（岩门大桥至铁厂段）</t>
    </r>
  </si>
  <si>
    <r>
      <rPr>
        <sz val="14"/>
        <color theme="1"/>
        <rFont val="Times New Roman"/>
        <charset val="134"/>
      </rPr>
      <t>1.22</t>
    </r>
    <r>
      <rPr>
        <sz val="14"/>
        <color theme="1"/>
        <rFont val="宋体"/>
        <charset val="134"/>
      </rPr>
      <t>公里正在办理用地手续。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</si>
  <si>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1.22</t>
    </r>
    <r>
      <rPr>
        <sz val="14"/>
        <color theme="1"/>
        <rFont val="宋体"/>
        <charset val="134"/>
      </rPr>
      <t>公里，路基、桥涵施工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</si>
  <si>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[2018]126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</si>
  <si>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张交计字</t>
    </r>
    <r>
      <rPr>
        <sz val="14"/>
        <color theme="1"/>
        <rFont val="Times New Roman"/>
        <charset val="134"/>
      </rPr>
      <t>[2019]3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</si>
  <si>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S307</t>
    </r>
    <r>
      <rPr>
        <sz val="14"/>
        <color theme="1"/>
        <rFont val="宋体"/>
        <charset val="134"/>
      </rPr>
      <t>慈利朝阳至岩泊渡</t>
    </r>
  </si>
  <si>
    <r>
      <rPr>
        <sz val="14"/>
        <color theme="1"/>
        <rFont val="宋体"/>
        <charset val="134"/>
      </rPr>
      <t>已取得两阶段施工图设计批复，征拆工作加紧推进中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</si>
  <si>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12.62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</si>
  <si>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张发改审批</t>
    </r>
    <r>
      <rPr>
        <sz val="14"/>
        <color theme="1"/>
        <rFont val="Times New Roman"/>
        <charset val="134"/>
      </rPr>
      <t>[2023]27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</si>
  <si>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张交基字</t>
    </r>
    <r>
      <rPr>
        <sz val="14"/>
        <color theme="1"/>
        <rFont val="Times New Roman"/>
        <charset val="134"/>
      </rPr>
      <t>[2023]17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</si>
  <si>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S304</t>
    </r>
    <r>
      <rPr>
        <sz val="14"/>
        <color theme="1"/>
        <rFont val="宋体"/>
        <charset val="134"/>
      </rPr>
      <t>慈利县三合镇至桑植人潮溪（慈利段）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</si>
  <si>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15.5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</si>
  <si>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Times New Roman"/>
        <charset val="134"/>
      </rPr>
      <t>S520</t>
    </r>
    <r>
      <rPr>
        <sz val="14"/>
        <color theme="1"/>
        <rFont val="宋体"/>
        <charset val="134"/>
      </rPr>
      <t>永定西溪坪至慈利溪口（慈利段）</t>
    </r>
  </si>
  <si>
    <r>
      <rPr>
        <sz val="14"/>
        <color theme="1"/>
        <rFont val="宋体"/>
        <charset val="134"/>
      </rPr>
      <t>已完成工可批复、初设；已建成溪口大桥。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</si>
  <si>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15.8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</si>
  <si>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慈发改投资</t>
    </r>
    <r>
      <rPr>
        <sz val="14"/>
        <color theme="1"/>
        <rFont val="Times New Roman"/>
        <charset val="134"/>
      </rPr>
      <t>[2016]321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</si>
  <si>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慈交计字</t>
    </r>
    <r>
      <rPr>
        <sz val="14"/>
        <color theme="1"/>
        <rFont val="Times New Roman"/>
        <charset val="134"/>
      </rPr>
      <t>[2017]7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</si>
  <si>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桑植县</t>
    </r>
  </si>
  <si>
    <r>
      <rPr>
        <sz val="14"/>
        <color theme="1"/>
        <rFont val="Times New Roman"/>
        <charset val="134"/>
      </rPr>
      <t>S306</t>
    </r>
    <r>
      <rPr>
        <sz val="14"/>
        <color theme="1"/>
        <rFont val="宋体"/>
        <charset val="134"/>
      </rPr>
      <t>桑植县城至高铁站</t>
    </r>
  </si>
  <si>
    <r>
      <rPr>
        <sz val="14"/>
        <color theme="1"/>
        <rFont val="宋体"/>
        <charset val="134"/>
      </rPr>
      <t>在建</t>
    </r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公里（路基完成率</t>
    </r>
    <r>
      <rPr>
        <sz val="14"/>
        <color theme="1"/>
        <rFont val="Times New Roman"/>
        <charset val="134"/>
      </rPr>
      <t>78%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</si>
  <si>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2.4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</si>
  <si>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张发改审批</t>
    </r>
    <r>
      <rPr>
        <sz val="14"/>
        <color theme="1"/>
        <rFont val="Times New Roman"/>
        <charset val="134"/>
      </rPr>
      <t>[2017]57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</si>
  <si>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张交计字</t>
    </r>
    <r>
      <rPr>
        <sz val="14"/>
        <color theme="1"/>
        <rFont val="Times New Roman"/>
        <charset val="134"/>
      </rPr>
      <t>[2019]8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</si>
  <si>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S241</t>
    </r>
    <r>
      <rPr>
        <sz val="14"/>
        <color theme="1"/>
        <rFont val="宋体"/>
        <charset val="134"/>
      </rPr>
      <t>武陵源天子山至黄龙洞公路改扩建一期工程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康三峪至何家坡段）</t>
    </r>
  </si>
  <si>
    <r>
      <rPr>
        <sz val="14"/>
        <color theme="1"/>
        <rFont val="宋体"/>
        <charset val="134"/>
      </rPr>
      <t>已完成施工招标</t>
    </r>
  </si>
  <si>
    <r>
      <rPr>
        <sz val="14"/>
        <color theme="1"/>
        <rFont val="宋体"/>
        <charset val="134"/>
      </rPr>
      <t>完成路基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</si>
  <si>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张发改审批</t>
    </r>
    <r>
      <rPr>
        <sz val="14"/>
        <color theme="1"/>
        <rFont val="Times New Roman"/>
        <charset val="134"/>
      </rPr>
      <t>[2024]40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</si>
  <si>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张交基字</t>
    </r>
    <r>
      <rPr>
        <sz val="14"/>
        <color theme="1"/>
        <rFont val="Times New Roman"/>
        <charset val="134"/>
      </rPr>
      <t>[2024]12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</si>
  <si>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S246</t>
    </r>
    <r>
      <rPr>
        <sz val="14"/>
        <color theme="1"/>
        <rFont val="宋体"/>
        <charset val="134"/>
      </rPr>
      <t>桑植定家峪至永定区大溶溪（一期）</t>
    </r>
  </si>
  <si>
    <r>
      <rPr>
        <sz val="14"/>
        <color theme="1"/>
        <rFont val="Times New Roman"/>
        <charset val="134"/>
      </rPr>
      <t>2.59</t>
    </r>
    <r>
      <rPr>
        <sz val="14"/>
        <color theme="1"/>
        <rFont val="宋体"/>
        <charset val="134"/>
      </rPr>
      <t>公里在建（路基</t>
    </r>
    <r>
      <rPr>
        <sz val="14"/>
        <color theme="1"/>
        <rFont val="Times New Roman"/>
        <charset val="134"/>
      </rPr>
      <t>99%</t>
    </r>
    <r>
      <rPr>
        <sz val="14"/>
        <color theme="1"/>
        <rFont val="宋体"/>
        <charset val="134"/>
      </rPr>
      <t>，桥涵</t>
    </r>
    <r>
      <rPr>
        <sz val="14"/>
        <color theme="1"/>
        <rFont val="Times New Roman"/>
        <charset val="134"/>
      </rPr>
      <t>99%</t>
    </r>
    <r>
      <rPr>
        <sz val="14"/>
        <color theme="1"/>
        <rFont val="宋体"/>
        <charset val="134"/>
      </rPr>
      <t>，安防</t>
    </r>
    <r>
      <rPr>
        <sz val="14"/>
        <color theme="1"/>
        <rFont val="Times New Roman"/>
        <charset val="134"/>
      </rPr>
      <t>30%</t>
    </r>
    <r>
      <rPr>
        <sz val="14"/>
        <color theme="1"/>
        <rFont val="宋体"/>
        <charset val="134"/>
      </rPr>
      <t>），</t>
    </r>
    <r>
      <rPr>
        <sz val="14"/>
        <color theme="1"/>
        <rFont val="Times New Roman"/>
        <charset val="134"/>
      </rPr>
      <t>7.84</t>
    </r>
    <r>
      <rPr>
        <sz val="14"/>
        <color theme="1"/>
        <rFont val="宋体"/>
        <charset val="134"/>
      </rPr>
      <t>公里已施工挂网招标。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</si>
  <si>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7.84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</si>
  <si>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张发改审批</t>
    </r>
    <r>
      <rPr>
        <sz val="14"/>
        <color theme="1"/>
        <rFont val="Times New Roman"/>
        <charset val="134"/>
      </rPr>
      <t>[2017]10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</si>
  <si>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张交计字</t>
    </r>
    <r>
      <rPr>
        <sz val="14"/>
        <color theme="1"/>
        <rFont val="Times New Roman"/>
        <charset val="134"/>
      </rPr>
      <t>[2019]17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</si>
  <si>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S306</t>
    </r>
    <r>
      <rPr>
        <sz val="14"/>
        <color theme="1"/>
        <rFont val="宋体"/>
        <charset val="134"/>
      </rPr>
      <t>桑植县长征纪念馆至贺龙公园公路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</si>
  <si>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29.09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</si>
  <si>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张发改审批</t>
    </r>
    <r>
      <rPr>
        <sz val="14"/>
        <color theme="1"/>
        <rFont val="Times New Roman"/>
        <charset val="134"/>
      </rPr>
      <t>[2023]34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</si>
  <si>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张交基字</t>
    </r>
    <r>
      <rPr>
        <sz val="14"/>
        <color theme="1"/>
        <rFont val="Times New Roman"/>
        <charset val="134"/>
      </rPr>
      <t>[2023]19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</si>
  <si>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本次国省补助安资金排项目</t>
    </r>
  </si>
  <si>
    <r>
      <rPr>
        <sz val="14"/>
        <color theme="1"/>
        <rFont val="Times New Roman"/>
        <charset val="134"/>
      </rPr>
      <t>S303</t>
    </r>
    <r>
      <rPr>
        <sz val="14"/>
        <color theme="1"/>
        <rFont val="宋体"/>
        <charset val="134"/>
      </rPr>
      <t>武陵源天子山至中湖</t>
    </r>
  </si>
  <si>
    <r>
      <rPr>
        <sz val="14"/>
        <color theme="1"/>
        <rFont val="Times New Roman"/>
        <charset val="134"/>
      </rPr>
      <t>4.42</t>
    </r>
    <r>
      <rPr>
        <sz val="14"/>
        <color theme="1"/>
        <rFont val="宋体"/>
        <charset val="134"/>
      </rPr>
      <t>公里办理用地手续；</t>
    </r>
    <r>
      <rPr>
        <sz val="14"/>
        <color theme="1"/>
        <rFont val="Times New Roman"/>
        <charset val="134"/>
      </rPr>
      <t>8.28</t>
    </r>
    <r>
      <rPr>
        <sz val="14"/>
        <color theme="1"/>
        <rFont val="宋体"/>
        <charset val="134"/>
      </rPr>
      <t>公里已启动征地拆迁，并准备报地资料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</si>
  <si>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12.7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</si>
  <si>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张发改审批</t>
    </r>
    <r>
      <rPr>
        <sz val="14"/>
        <color theme="1"/>
        <rFont val="Times New Roman"/>
        <charset val="134"/>
      </rPr>
      <t>[2022]103</t>
    </r>
    <r>
      <rPr>
        <sz val="14"/>
        <color theme="1"/>
        <rFont val="宋体"/>
        <charset val="134"/>
      </rPr>
      <t>号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、张发改审批</t>
    </r>
    <r>
      <rPr>
        <sz val="14"/>
        <color theme="1"/>
        <rFont val="Times New Roman"/>
        <charset val="134"/>
      </rPr>
      <t>[2024]38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</si>
  <si>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张交基字</t>
    </r>
    <r>
      <rPr>
        <sz val="14"/>
        <color theme="1"/>
        <rFont val="Times New Roman"/>
        <charset val="134"/>
      </rPr>
      <t>[2023]20</t>
    </r>
    <r>
      <rPr>
        <sz val="14"/>
        <color theme="1"/>
        <rFont val="宋体"/>
        <charset val="134"/>
      </rPr>
      <t>号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、张交基字</t>
    </r>
    <r>
      <rPr>
        <sz val="14"/>
        <color theme="1"/>
        <rFont val="Times New Roman"/>
        <charset val="134"/>
      </rPr>
      <t>[2025]7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</si>
  <si>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永定区</t>
    </r>
  </si>
  <si>
    <r>
      <rPr>
        <sz val="14"/>
        <color theme="1"/>
        <rFont val="宋体"/>
        <charset val="134"/>
      </rPr>
      <t>永定三家馆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鸭坪（张花高速茅岩河出口至三家馆段）</t>
    </r>
  </si>
  <si>
    <r>
      <rPr>
        <sz val="14"/>
        <color theme="1"/>
        <rFont val="宋体"/>
        <charset val="134"/>
      </rPr>
      <t>正在进行工可行业意见批复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</si>
  <si>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2.5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</si>
  <si>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Times New Roman"/>
        <charset val="134"/>
      </rPr>
      <t>S303</t>
    </r>
    <r>
      <rPr>
        <sz val="14"/>
        <color theme="1"/>
        <rFont val="宋体"/>
        <charset val="134"/>
      </rPr>
      <t>桑植县竹叶坪至康三峪</t>
    </r>
  </si>
  <si>
    <r>
      <rPr>
        <sz val="14"/>
        <color theme="1"/>
        <rFont val="宋体"/>
        <charset val="134"/>
      </rPr>
      <t>已取得省厅工可行业意见，正在进行工可立项。</t>
    </r>
  </si>
  <si>
    <r>
      <rPr>
        <sz val="14"/>
        <color theme="1"/>
        <rFont val="宋体"/>
        <charset val="134"/>
      </rPr>
      <t>完成路基</t>
    </r>
    <r>
      <rPr>
        <sz val="14"/>
        <color theme="1"/>
        <rFont val="Times New Roman"/>
        <charset val="134"/>
      </rPr>
      <t>7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</si>
  <si>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湘交规划函〔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413</t>
    </r>
    <r>
      <rPr>
        <sz val="14"/>
        <color theme="1"/>
        <rFont val="宋体"/>
        <charset val="134"/>
      </rPr>
      <t>号</t>
    </r>
  </si>
  <si>
    <r>
      <rPr>
        <b/>
        <sz val="14"/>
        <color theme="1"/>
        <rFont val="宋体"/>
        <charset val="134"/>
      </rPr>
      <t>益阳市小计</t>
    </r>
  </si>
  <si>
    <r>
      <rPr>
        <sz val="14"/>
        <color theme="1"/>
        <rFont val="宋体"/>
        <charset val="134"/>
      </rPr>
      <t>益阳市</t>
    </r>
  </si>
  <si>
    <r>
      <rPr>
        <sz val="14"/>
        <color theme="1"/>
        <rFont val="宋体"/>
        <charset val="134"/>
      </rPr>
      <t>赫山区</t>
    </r>
    <r>
      <rPr>
        <sz val="14"/>
        <color theme="1"/>
        <rFont val="Times New Roman"/>
        <charset val="134"/>
      </rPr>
      <t>,</t>
    </r>
    <r>
      <rPr>
        <sz val="14"/>
        <color theme="1"/>
        <rFont val="宋体"/>
        <charset val="134"/>
      </rPr>
      <t>桃江县</t>
    </r>
  </si>
  <si>
    <r>
      <rPr>
        <sz val="14"/>
        <color theme="1"/>
        <rFont val="Times New Roman"/>
        <charset val="134"/>
      </rPr>
      <t>G234</t>
    </r>
    <r>
      <rPr>
        <sz val="14"/>
        <color theme="1"/>
        <rFont val="宋体"/>
        <charset val="134"/>
      </rPr>
      <t>赫山区谢林港至桃江石洞赫山段</t>
    </r>
  </si>
  <si>
    <r>
      <rPr>
        <sz val="14"/>
        <color theme="1"/>
        <rFont val="宋体"/>
        <charset val="134"/>
      </rPr>
      <t>在建（路基完成率</t>
    </r>
    <r>
      <rPr>
        <sz val="14"/>
        <color theme="1"/>
        <rFont val="Times New Roman"/>
        <charset val="134"/>
      </rPr>
      <t>94%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</si>
  <si>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</si>
  <si>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[2021]776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</si>
  <si>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益交发</t>
    </r>
    <r>
      <rPr>
        <sz val="14"/>
        <color theme="1"/>
        <rFont val="Times New Roman"/>
        <charset val="134"/>
      </rPr>
      <t>[2021]251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</si>
  <si>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资阳区</t>
    </r>
  </si>
  <si>
    <r>
      <rPr>
        <sz val="14"/>
        <color theme="1"/>
        <rFont val="Times New Roman"/>
        <charset val="134"/>
      </rPr>
      <t>G319</t>
    </r>
    <r>
      <rPr>
        <sz val="14"/>
        <color theme="1"/>
        <rFont val="宋体"/>
        <charset val="134"/>
      </rPr>
      <t>资阳区长春至迎风桥公路</t>
    </r>
  </si>
  <si>
    <r>
      <rPr>
        <sz val="14"/>
        <color theme="1"/>
        <rFont val="宋体"/>
        <charset val="134"/>
      </rPr>
      <t>路基施工（</t>
    </r>
    <r>
      <rPr>
        <sz val="14"/>
        <color theme="1"/>
        <rFont val="Times New Roman"/>
        <charset val="134"/>
      </rPr>
      <t>12.186</t>
    </r>
    <r>
      <rPr>
        <sz val="14"/>
        <color theme="1"/>
        <rFont val="宋体"/>
        <charset val="134"/>
      </rPr>
      <t>公里路基完成率</t>
    </r>
    <r>
      <rPr>
        <sz val="14"/>
        <color theme="1"/>
        <rFont val="Times New Roman"/>
        <charset val="134"/>
      </rPr>
      <t>43%</t>
    </r>
    <r>
      <rPr>
        <sz val="14"/>
        <color theme="1"/>
        <rFont val="宋体"/>
        <charset val="134"/>
      </rPr>
      <t>，</t>
    </r>
    <r>
      <rPr>
        <sz val="14"/>
        <color theme="1"/>
        <rFont val="Times New Roman"/>
        <charset val="134"/>
      </rPr>
      <t>4.772</t>
    </r>
    <r>
      <rPr>
        <sz val="14"/>
        <color theme="1"/>
        <rFont val="宋体"/>
        <charset val="134"/>
      </rPr>
      <t>公里未开工）</t>
    </r>
  </si>
  <si>
    <r>
      <rPr>
        <sz val="14"/>
        <color theme="1"/>
        <rFont val="宋体"/>
        <charset val="134"/>
      </rPr>
      <t>完成路基</t>
    </r>
    <r>
      <rPr>
        <sz val="14"/>
        <color theme="1"/>
        <rFont val="Times New Roman"/>
        <charset val="134"/>
      </rPr>
      <t>12.186</t>
    </r>
    <r>
      <rPr>
        <sz val="14"/>
        <color theme="1"/>
        <rFont val="宋体"/>
        <charset val="134"/>
      </rPr>
      <t>公里，路基、桥涵施工</t>
    </r>
    <r>
      <rPr>
        <sz val="14"/>
        <color theme="1"/>
        <rFont val="Times New Roman"/>
        <charset val="134"/>
      </rPr>
      <t>4.772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</si>
  <si>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</t>
    </r>
    <r>
      <rPr>
        <sz val="14"/>
        <color theme="1"/>
        <rFont val="Times New Roman"/>
        <charset val="134"/>
      </rPr>
      <t>[2021]955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</si>
  <si>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益交发</t>
    </r>
    <r>
      <rPr>
        <sz val="14"/>
        <color theme="1"/>
        <rFont val="Times New Roman"/>
        <charset val="134"/>
      </rPr>
      <t>[2021]273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</si>
  <si>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安化县</t>
    </r>
  </si>
  <si>
    <r>
      <rPr>
        <sz val="14"/>
        <color theme="1"/>
        <rFont val="Times New Roman"/>
        <charset val="134"/>
      </rPr>
      <t>S328</t>
    </r>
    <r>
      <rPr>
        <sz val="14"/>
        <color theme="1"/>
        <rFont val="宋体"/>
        <charset val="134"/>
      </rPr>
      <t>宁乡龙田至安化驿头铺</t>
    </r>
  </si>
  <si>
    <r>
      <rPr>
        <sz val="14"/>
        <color theme="1"/>
        <rFont val="宋体"/>
        <charset val="134"/>
      </rPr>
      <t>在建（路基完成率</t>
    </r>
    <r>
      <rPr>
        <sz val="14"/>
        <color theme="1"/>
        <rFont val="Times New Roman"/>
        <charset val="134"/>
      </rPr>
      <t>68%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</si>
  <si>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5.403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</si>
  <si>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安发改</t>
    </r>
    <r>
      <rPr>
        <sz val="14"/>
        <color theme="1"/>
        <rFont val="Times New Roman"/>
        <charset val="134"/>
      </rPr>
      <t>[2023]258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</si>
  <si>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益交函</t>
    </r>
    <r>
      <rPr>
        <sz val="14"/>
        <color theme="1"/>
        <rFont val="Times New Roman"/>
        <charset val="134"/>
      </rPr>
      <t>[2023]134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</si>
  <si>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沅江市</t>
    </r>
  </si>
  <si>
    <r>
      <rPr>
        <sz val="14"/>
        <color theme="1"/>
        <rFont val="Times New Roman"/>
        <charset val="134"/>
      </rPr>
      <t>S220</t>
    </r>
    <r>
      <rPr>
        <sz val="14"/>
        <color theme="1"/>
        <rFont val="宋体"/>
        <charset val="134"/>
      </rPr>
      <t>沅江市四季红镇至黄茅洲大桥北公路</t>
    </r>
  </si>
  <si>
    <r>
      <rPr>
        <sz val="14"/>
        <color theme="1"/>
        <rFont val="Times New Roman"/>
        <charset val="134"/>
      </rPr>
      <t>A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C</t>
    </r>
    <r>
      <rPr>
        <sz val="14"/>
        <color theme="1"/>
        <rFont val="宋体"/>
        <charset val="134"/>
      </rPr>
      <t>标已建成通车，</t>
    </r>
    <r>
      <rPr>
        <sz val="14"/>
        <color theme="1"/>
        <rFont val="Times New Roman"/>
        <charset val="134"/>
      </rPr>
      <t>B</t>
    </r>
    <r>
      <rPr>
        <sz val="14"/>
        <color theme="1"/>
        <rFont val="宋体"/>
        <charset val="134"/>
      </rPr>
      <t>标</t>
    </r>
    <r>
      <rPr>
        <sz val="14"/>
        <color theme="1"/>
        <rFont val="Times New Roman"/>
        <charset val="134"/>
      </rPr>
      <t>8.3</t>
    </r>
    <r>
      <rPr>
        <sz val="14"/>
        <color theme="1"/>
        <rFont val="宋体"/>
        <charset val="134"/>
      </rPr>
      <t>公里未招标。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</si>
  <si>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8.288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</si>
  <si>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益发改行审</t>
    </r>
    <r>
      <rPr>
        <sz val="14"/>
        <color theme="1"/>
        <rFont val="Times New Roman"/>
        <charset val="134"/>
      </rPr>
      <t>[2022]403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</si>
  <si>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益交发</t>
    </r>
    <r>
      <rPr>
        <sz val="14"/>
        <color theme="1"/>
        <rFont val="Times New Roman"/>
        <charset val="134"/>
      </rPr>
      <t>[2022]267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</si>
  <si>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南县</t>
    </r>
  </si>
  <si>
    <r>
      <rPr>
        <sz val="14"/>
        <color theme="1"/>
        <rFont val="Times New Roman"/>
        <charset val="134"/>
      </rPr>
      <t>S217</t>
    </r>
    <r>
      <rPr>
        <sz val="14"/>
        <color theme="1"/>
        <rFont val="宋体"/>
        <charset val="134"/>
      </rPr>
      <t>南县浪拔湖至茅草街</t>
    </r>
  </si>
  <si>
    <r>
      <rPr>
        <sz val="14"/>
        <color theme="1"/>
        <rFont val="宋体"/>
        <charset val="134"/>
      </rPr>
      <t>已建成</t>
    </r>
    <r>
      <rPr>
        <sz val="14"/>
        <color theme="1"/>
        <rFont val="Times New Roman"/>
        <charset val="134"/>
      </rPr>
      <t>15.1</t>
    </r>
    <r>
      <rPr>
        <sz val="14"/>
        <color theme="1"/>
        <rFont val="宋体"/>
        <charset val="134"/>
      </rPr>
      <t>公里，在建</t>
    </r>
    <r>
      <rPr>
        <sz val="14"/>
        <color theme="1"/>
        <rFont val="Times New Roman"/>
        <charset val="134"/>
      </rPr>
      <t>35.21</t>
    </r>
    <r>
      <rPr>
        <sz val="14"/>
        <color theme="1"/>
        <rFont val="宋体"/>
        <charset val="134"/>
      </rPr>
      <t>公里（路基完成率</t>
    </r>
    <r>
      <rPr>
        <sz val="14"/>
        <color theme="1"/>
        <rFont val="Times New Roman"/>
        <charset val="134"/>
      </rPr>
      <t>50%</t>
    </r>
    <r>
      <rPr>
        <sz val="14"/>
        <color theme="1"/>
        <rFont val="宋体"/>
        <charset val="134"/>
      </rPr>
      <t>）</t>
    </r>
  </si>
  <si>
    <t xml:space="preserve"> </t>
  </si>
  <si>
    <r>
      <rPr>
        <sz val="14"/>
        <color theme="1"/>
        <rFont val="宋体"/>
        <charset val="134"/>
      </rPr>
      <t>完成路基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公里，路面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</si>
  <si>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益发改行审</t>
    </r>
    <r>
      <rPr>
        <sz val="14"/>
        <color theme="1"/>
        <rFont val="Times New Roman"/>
        <charset val="134"/>
      </rPr>
      <t>[2023]263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</si>
  <si>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益交函</t>
    </r>
    <r>
      <rPr>
        <sz val="14"/>
        <color theme="1"/>
        <rFont val="Times New Roman"/>
        <charset val="134"/>
      </rPr>
      <t>[2023]130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</si>
  <si>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S225</t>
    </r>
    <r>
      <rPr>
        <sz val="14"/>
        <color theme="1"/>
        <rFont val="宋体"/>
        <charset val="134"/>
      </rPr>
      <t>安化大福至新桥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</si>
  <si>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19.34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</si>
  <si>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Times New Roman"/>
        <charset val="134"/>
      </rPr>
      <t>S542</t>
    </r>
    <r>
      <rPr>
        <sz val="14"/>
        <color theme="1"/>
        <rFont val="宋体"/>
        <charset val="134"/>
      </rPr>
      <t>安化县小淹至滔溪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</si>
  <si>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18.73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</si>
  <si>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大通湖区</t>
    </r>
  </si>
  <si>
    <r>
      <rPr>
        <sz val="14"/>
        <color theme="1"/>
        <rFont val="宋体"/>
        <charset val="134"/>
      </rPr>
      <t>大通湖区河坝至金盆公路工程</t>
    </r>
  </si>
  <si>
    <r>
      <rPr>
        <sz val="14"/>
        <color theme="1"/>
        <rFont val="宋体"/>
        <charset val="134"/>
      </rPr>
      <t>正在进行可行性研究报告审查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</si>
  <si>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12.338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</si>
  <si>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赫山区</t>
    </r>
  </si>
  <si>
    <r>
      <rPr>
        <sz val="14"/>
        <color theme="1"/>
        <rFont val="宋体"/>
        <charset val="134"/>
      </rPr>
      <t>赫山区五里牌至益阳高铁南站（新市渡）</t>
    </r>
  </si>
  <si>
    <r>
      <rPr>
        <sz val="14"/>
        <color theme="1"/>
        <rFont val="宋体"/>
        <charset val="134"/>
      </rPr>
      <t>建成</t>
    </r>
    <r>
      <rPr>
        <sz val="14"/>
        <color theme="1"/>
        <rFont val="Times New Roman"/>
        <charset val="134"/>
      </rPr>
      <t>6</t>
    </r>
    <r>
      <rPr>
        <sz val="14"/>
        <color theme="1"/>
        <rFont val="宋体"/>
        <charset val="134"/>
      </rPr>
      <t>公里，在建</t>
    </r>
    <r>
      <rPr>
        <sz val="14"/>
        <color theme="1"/>
        <rFont val="Times New Roman"/>
        <charset val="134"/>
      </rPr>
      <t>10.46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</si>
  <si>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4.2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</si>
  <si>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益发改行审</t>
    </r>
    <r>
      <rPr>
        <sz val="14"/>
        <color theme="1"/>
        <rFont val="Times New Roman"/>
        <charset val="134"/>
      </rPr>
      <t>[2021]374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</si>
  <si>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益交发</t>
    </r>
    <r>
      <rPr>
        <sz val="14"/>
        <color theme="1"/>
        <rFont val="Times New Roman"/>
        <charset val="134"/>
      </rPr>
      <t>[2022]13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</si>
  <si>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赫山区高岭村至楠木通用机杨公路（一期）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</si>
  <si>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11.388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</si>
  <si>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益发改行审</t>
    </r>
    <r>
      <rPr>
        <sz val="14"/>
        <color theme="1"/>
        <rFont val="Times New Roman"/>
        <charset val="134"/>
      </rPr>
      <t>[2024]193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</si>
  <si>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益交函</t>
    </r>
    <r>
      <rPr>
        <sz val="14"/>
        <color theme="1"/>
        <rFont val="Times New Roman"/>
        <charset val="134"/>
      </rPr>
      <t>[2024]123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</si>
  <si>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益阳港龙塘港区疏港公路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</si>
  <si>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3.03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</si>
  <si>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桃江县</t>
    </r>
  </si>
  <si>
    <r>
      <rPr>
        <sz val="14"/>
        <color theme="1"/>
        <rFont val="Times New Roman"/>
        <charset val="134"/>
      </rPr>
      <t>S223</t>
    </r>
    <r>
      <rPr>
        <sz val="14"/>
        <color theme="1"/>
        <rFont val="宋体"/>
        <charset val="134"/>
      </rPr>
      <t>桃江县城至宁乡煤炭坝公路益娄铁路灰山港天子坡道口平改立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</si>
  <si>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0.026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</si>
  <si>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桃发改行审</t>
    </r>
    <r>
      <rPr>
        <sz val="14"/>
        <color theme="1"/>
        <rFont val="Times New Roman"/>
        <charset val="134"/>
      </rPr>
      <t>[2025]02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</si>
  <si>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广铁便函〔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112</t>
    </r>
    <r>
      <rPr>
        <sz val="14"/>
        <color theme="1"/>
        <rFont val="宋体"/>
        <charset val="134"/>
      </rPr>
      <t>号</t>
    </r>
  </si>
  <si>
    <r>
      <rPr>
        <b/>
        <sz val="14"/>
        <color theme="1"/>
        <rFont val="宋体"/>
        <charset val="134"/>
      </rPr>
      <t>郴州市小计</t>
    </r>
  </si>
  <si>
    <r>
      <rPr>
        <sz val="14"/>
        <color theme="1"/>
        <rFont val="宋体"/>
        <charset val="134"/>
      </rPr>
      <t>郴州市</t>
    </r>
  </si>
  <si>
    <r>
      <rPr>
        <sz val="14"/>
        <color theme="1"/>
        <rFont val="宋体"/>
        <charset val="134"/>
      </rPr>
      <t>永兴县</t>
    </r>
  </si>
  <si>
    <r>
      <rPr>
        <sz val="14"/>
        <color theme="1"/>
        <rFont val="Times New Roman"/>
        <charset val="134"/>
      </rPr>
      <t>G240</t>
    </r>
    <r>
      <rPr>
        <sz val="14"/>
        <color theme="1"/>
        <rFont val="宋体"/>
        <charset val="134"/>
      </rPr>
      <t>永兴县城至灵坎桥公路</t>
    </r>
  </si>
  <si>
    <r>
      <rPr>
        <sz val="14"/>
        <color theme="1"/>
        <rFont val="宋体"/>
        <charset val="134"/>
      </rPr>
      <t>一期</t>
    </r>
    <r>
      <rPr>
        <sz val="14"/>
        <color theme="1"/>
        <rFont val="Times New Roman"/>
        <charset val="134"/>
      </rPr>
      <t>0.64</t>
    </r>
    <r>
      <rPr>
        <sz val="14"/>
        <color theme="1"/>
        <rFont val="宋体"/>
        <charset val="134"/>
      </rPr>
      <t>公里已完工；二期</t>
    </r>
    <r>
      <rPr>
        <sz val="14"/>
        <color theme="1"/>
        <rFont val="Times New Roman"/>
        <charset val="134"/>
      </rPr>
      <t>4.338</t>
    </r>
    <r>
      <rPr>
        <sz val="14"/>
        <color theme="1"/>
        <rFont val="宋体"/>
        <charset val="134"/>
      </rPr>
      <t>公里路基桥涵施工（路基完成</t>
    </r>
    <r>
      <rPr>
        <sz val="14"/>
        <color theme="1"/>
        <rFont val="Times New Roman"/>
        <charset val="134"/>
      </rPr>
      <t>79%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</si>
  <si>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4.338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</si>
  <si>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郴发改批</t>
    </r>
    <r>
      <rPr>
        <sz val="14"/>
        <color theme="1"/>
        <rFont val="Times New Roman"/>
        <charset val="134"/>
      </rPr>
      <t>[2017]28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</si>
  <si>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郴交计基发</t>
    </r>
    <r>
      <rPr>
        <sz val="14"/>
        <color theme="1"/>
        <rFont val="Times New Roman"/>
        <charset val="134"/>
      </rPr>
      <t>[2020]193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</si>
  <si>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嘉禾县</t>
    </r>
  </si>
  <si>
    <r>
      <rPr>
        <sz val="14"/>
        <color theme="1"/>
        <rFont val="Times New Roman"/>
        <charset val="134"/>
      </rPr>
      <t>G234</t>
    </r>
    <r>
      <rPr>
        <sz val="14"/>
        <color theme="1"/>
        <rFont val="宋体"/>
        <charset val="134"/>
      </rPr>
      <t>嘉禾至梓木圩公路（肖家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梓木圩段）</t>
    </r>
  </si>
  <si>
    <r>
      <rPr>
        <sz val="14"/>
        <color theme="1"/>
        <rFont val="宋体"/>
        <charset val="134"/>
      </rPr>
      <t>路基桥涵施工（路基完成率</t>
    </r>
    <r>
      <rPr>
        <sz val="14"/>
        <color theme="1"/>
        <rFont val="Times New Roman"/>
        <charset val="134"/>
      </rPr>
      <t>58%</t>
    </r>
    <r>
      <rPr>
        <sz val="14"/>
        <color theme="1"/>
        <rFont val="宋体"/>
        <charset val="134"/>
      </rPr>
      <t>，桥涵完成率</t>
    </r>
    <r>
      <rPr>
        <sz val="14"/>
        <color theme="1"/>
        <rFont val="Times New Roman"/>
        <charset val="134"/>
      </rPr>
      <t>43%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</si>
  <si>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</si>
  <si>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[2017]319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</si>
  <si>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湘交批</t>
    </r>
    <r>
      <rPr>
        <sz val="14"/>
        <color theme="1"/>
        <rFont val="Times New Roman"/>
        <charset val="134"/>
      </rPr>
      <t>[2017]116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</si>
  <si>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临武县</t>
    </r>
  </si>
  <si>
    <r>
      <rPr>
        <sz val="14"/>
        <color theme="1"/>
        <rFont val="Times New Roman"/>
        <charset val="134"/>
      </rPr>
      <t>G647</t>
    </r>
    <r>
      <rPr>
        <sz val="14"/>
        <color theme="1"/>
        <rFont val="宋体"/>
        <charset val="134"/>
      </rPr>
      <t>临武县楚江至舜峰公路工程（一期）</t>
    </r>
  </si>
  <si>
    <r>
      <rPr>
        <sz val="14"/>
        <color theme="1"/>
        <rFont val="宋体"/>
        <charset val="134"/>
      </rPr>
      <t>工可行业意见已批复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</si>
  <si>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6.17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</si>
  <si>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临武县</t>
    </r>
    <r>
      <rPr>
        <sz val="14"/>
        <color theme="1"/>
        <rFont val="Times New Roman"/>
        <charset val="134"/>
      </rPr>
      <t>S568</t>
    </r>
    <r>
      <rPr>
        <sz val="14"/>
        <color theme="1"/>
        <rFont val="宋体"/>
        <charset val="134"/>
      </rPr>
      <t>梓木至马家公路（一期）</t>
    </r>
  </si>
  <si>
    <r>
      <rPr>
        <sz val="14"/>
        <color theme="1"/>
        <rFont val="宋体"/>
        <charset val="134"/>
      </rPr>
      <t>已完成初步设计批复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</si>
  <si>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26.771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</si>
  <si>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郴发改批</t>
    </r>
    <r>
      <rPr>
        <sz val="14"/>
        <color theme="1"/>
        <rFont val="Times New Roman"/>
        <charset val="134"/>
      </rPr>
      <t>[2024]1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</si>
  <si>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郴交计基发</t>
    </r>
    <r>
      <rPr>
        <sz val="14"/>
        <color theme="1"/>
        <rFont val="Times New Roman"/>
        <charset val="134"/>
      </rPr>
      <t>[2024]104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</si>
  <si>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汝城县</t>
    </r>
  </si>
  <si>
    <r>
      <rPr>
        <sz val="14"/>
        <color theme="1"/>
        <rFont val="Times New Roman"/>
        <charset val="134"/>
      </rPr>
      <t>S346</t>
    </r>
    <r>
      <rPr>
        <sz val="14"/>
        <color theme="1"/>
        <rFont val="宋体"/>
        <charset val="134"/>
      </rPr>
      <t>汝城县岭秀至文明沙洲公路</t>
    </r>
  </si>
  <si>
    <r>
      <rPr>
        <sz val="14"/>
        <color theme="1"/>
        <rFont val="宋体"/>
        <charset val="134"/>
      </rPr>
      <t>一期一段</t>
    </r>
    <r>
      <rPr>
        <sz val="14"/>
        <color theme="1"/>
        <rFont val="Times New Roman"/>
        <charset val="134"/>
      </rPr>
      <t>2.35</t>
    </r>
    <r>
      <rPr>
        <sz val="14"/>
        <color theme="1"/>
        <rFont val="宋体"/>
        <charset val="134"/>
      </rPr>
      <t>公里在建（路基完成</t>
    </r>
    <r>
      <rPr>
        <sz val="14"/>
        <color theme="1"/>
        <rFont val="Times New Roman"/>
        <charset val="134"/>
      </rPr>
      <t>95%</t>
    </r>
    <r>
      <rPr>
        <sz val="14"/>
        <color theme="1"/>
        <rFont val="宋体"/>
        <charset val="134"/>
      </rPr>
      <t>）；一期二段</t>
    </r>
    <r>
      <rPr>
        <sz val="14"/>
        <color theme="1"/>
        <rFont val="Times New Roman"/>
        <charset val="134"/>
      </rPr>
      <t>2.95</t>
    </r>
    <r>
      <rPr>
        <sz val="14"/>
        <color theme="1"/>
        <rFont val="宋体"/>
        <charset val="134"/>
      </rPr>
      <t>公里、二期</t>
    </r>
    <r>
      <rPr>
        <sz val="14"/>
        <color theme="1"/>
        <rFont val="Times New Roman"/>
        <charset val="134"/>
      </rPr>
      <t>12.9</t>
    </r>
    <r>
      <rPr>
        <sz val="14"/>
        <color theme="1"/>
        <rFont val="宋体"/>
        <charset val="134"/>
      </rPr>
      <t>公里正在进行项目前期工作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</si>
  <si>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15.85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</si>
  <si>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郴发改批</t>
    </r>
    <r>
      <rPr>
        <sz val="14"/>
        <color theme="1"/>
        <rFont val="Times New Roman"/>
        <charset val="134"/>
      </rPr>
      <t>[2022]36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</si>
  <si>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郴交计基发</t>
    </r>
    <r>
      <rPr>
        <sz val="14"/>
        <color theme="1"/>
        <rFont val="Times New Roman"/>
        <charset val="134"/>
      </rPr>
      <t>[2023]257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</si>
  <si>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安仁县</t>
    </r>
  </si>
  <si>
    <r>
      <rPr>
        <sz val="14"/>
        <color theme="1"/>
        <rFont val="Times New Roman"/>
        <charset val="134"/>
      </rPr>
      <t>S211</t>
    </r>
    <r>
      <rPr>
        <sz val="14"/>
        <color theme="1"/>
        <rFont val="宋体"/>
        <charset val="134"/>
      </rPr>
      <t>安仁县夹口至关王公路</t>
    </r>
  </si>
  <si>
    <r>
      <rPr>
        <sz val="14"/>
        <color theme="1"/>
        <rFont val="宋体"/>
        <charset val="134"/>
      </rPr>
      <t>已完成施工图批复，准备启动施工招标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</si>
  <si>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</si>
  <si>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郴发改批</t>
    </r>
    <r>
      <rPr>
        <sz val="14"/>
        <color theme="1"/>
        <rFont val="Times New Roman"/>
        <charset val="134"/>
      </rPr>
      <t>[2025]29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</si>
  <si>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郴交计基发</t>
    </r>
    <r>
      <rPr>
        <sz val="14"/>
        <color theme="1"/>
        <rFont val="Times New Roman"/>
        <charset val="134"/>
      </rPr>
      <t>[2025]156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</si>
  <si>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资兴市</t>
    </r>
  </si>
  <si>
    <r>
      <rPr>
        <sz val="14"/>
        <color theme="1"/>
        <rFont val="Times New Roman"/>
        <charset val="134"/>
      </rPr>
      <t>S345</t>
    </r>
    <r>
      <rPr>
        <sz val="14"/>
        <color theme="1"/>
        <rFont val="宋体"/>
        <charset val="134"/>
      </rPr>
      <t>资兴州门司至春牛公路</t>
    </r>
  </si>
  <si>
    <r>
      <rPr>
        <sz val="14"/>
        <color theme="1"/>
        <rFont val="宋体"/>
        <charset val="134"/>
      </rPr>
      <t>工可行业意见已评审，工可、初步设计已批复，已挂网招投标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</si>
  <si>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3.48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</si>
  <si>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郴发改批</t>
    </r>
    <r>
      <rPr>
        <sz val="14"/>
        <color theme="1"/>
        <rFont val="Times New Roman"/>
        <charset val="134"/>
      </rPr>
      <t>[2025]40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</si>
  <si>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郴交计基发</t>
    </r>
    <r>
      <rPr>
        <sz val="14"/>
        <color theme="1"/>
        <rFont val="Times New Roman"/>
        <charset val="134"/>
      </rPr>
      <t>[2025]191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</si>
  <si>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临武县杉木溪至花塘铺公路（一期）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</si>
  <si>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7.26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</si>
  <si>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郴发改批</t>
    </r>
    <r>
      <rPr>
        <sz val="14"/>
        <color theme="1"/>
        <rFont val="Times New Roman"/>
        <charset val="134"/>
      </rPr>
      <t>[2024]6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</si>
  <si>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郴交计基发</t>
    </r>
    <r>
      <rPr>
        <sz val="14"/>
        <color theme="1"/>
        <rFont val="Times New Roman"/>
        <charset val="134"/>
      </rPr>
      <t>[2024]169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</si>
  <si>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临武县杉木溪至花塘铺公路（二期）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</si>
  <si>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5.916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</si>
  <si>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郴发改批</t>
    </r>
    <r>
      <rPr>
        <sz val="14"/>
        <color theme="1"/>
        <rFont val="Times New Roman"/>
        <charset val="134"/>
      </rPr>
      <t>[2024]22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</si>
  <si>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郴交计基发</t>
    </r>
    <r>
      <rPr>
        <sz val="14"/>
        <color theme="1"/>
        <rFont val="Times New Roman"/>
        <charset val="134"/>
      </rPr>
      <t>[2025]95</t>
    </r>
    <r>
      <rPr>
        <sz val="14"/>
        <color theme="1"/>
        <rFont val="宋体"/>
        <charset val="134"/>
      </rPr>
      <t>号</t>
    </r>
  </si>
  <si>
    <r>
      <rPr>
        <b/>
        <sz val="14"/>
        <color theme="1"/>
        <rFont val="宋体"/>
        <charset val="134"/>
      </rPr>
      <t>永州市小计</t>
    </r>
  </si>
  <si>
    <r>
      <rPr>
        <sz val="14"/>
        <color theme="1"/>
        <rFont val="宋体"/>
        <charset val="134"/>
      </rPr>
      <t>永州市</t>
    </r>
  </si>
  <si>
    <r>
      <rPr>
        <sz val="14"/>
        <color theme="1"/>
        <rFont val="宋体"/>
        <charset val="134"/>
      </rPr>
      <t>祁阳市</t>
    </r>
  </si>
  <si>
    <r>
      <rPr>
        <sz val="14"/>
        <color theme="1"/>
        <rFont val="Times New Roman"/>
        <charset val="134"/>
      </rPr>
      <t>G322</t>
    </r>
    <r>
      <rPr>
        <sz val="14"/>
        <color theme="1"/>
        <rFont val="宋体"/>
        <charset val="134"/>
      </rPr>
      <t>祁阳市至黎家坪公路工程</t>
    </r>
  </si>
  <si>
    <r>
      <rPr>
        <sz val="14"/>
        <color theme="1"/>
        <rFont val="宋体"/>
        <charset val="134"/>
      </rPr>
      <t>已建成</t>
    </r>
    <r>
      <rPr>
        <sz val="14"/>
        <color theme="1"/>
        <rFont val="Times New Roman"/>
        <charset val="134"/>
      </rPr>
      <t>2.721</t>
    </r>
    <r>
      <rPr>
        <sz val="14"/>
        <color theme="1"/>
        <rFont val="宋体"/>
        <charset val="134"/>
      </rPr>
      <t>公里，</t>
    </r>
    <r>
      <rPr>
        <sz val="14"/>
        <color theme="1"/>
        <rFont val="Times New Roman"/>
        <charset val="134"/>
      </rPr>
      <t>2.98</t>
    </r>
    <r>
      <rPr>
        <sz val="14"/>
        <color theme="1"/>
        <rFont val="宋体"/>
        <charset val="134"/>
      </rPr>
      <t>公里已完成施工图批复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</si>
  <si>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2.98</t>
    </r>
    <r>
      <rPr>
        <sz val="14"/>
        <color theme="1"/>
        <rFont val="宋体"/>
        <charset val="134"/>
      </rPr>
      <t>公里。</t>
    </r>
  </si>
  <si>
    <r>
      <rPr>
        <sz val="14"/>
        <color theme="1"/>
        <rFont val="宋体"/>
        <charset val="134"/>
      </rPr>
      <t>湘发改基础［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宋体"/>
        <charset val="134"/>
      </rPr>
      <t>］</t>
    </r>
    <r>
      <rPr>
        <sz val="14"/>
        <color theme="1"/>
        <rFont val="Times New Roman"/>
        <charset val="134"/>
      </rPr>
      <t>772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</si>
  <si>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永交批</t>
    </r>
    <r>
      <rPr>
        <sz val="14"/>
        <color theme="1"/>
        <rFont val="Times New Roman"/>
        <charset val="134"/>
      </rPr>
      <t>[2023]21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</si>
  <si>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蓝山</t>
    </r>
  </si>
  <si>
    <r>
      <rPr>
        <sz val="14"/>
        <color theme="1"/>
        <rFont val="Times New Roman"/>
        <charset val="134"/>
      </rPr>
      <t>G537</t>
    </r>
    <r>
      <rPr>
        <sz val="14"/>
        <color theme="1"/>
        <rFont val="宋体"/>
        <charset val="134"/>
      </rPr>
      <t>蓝山祠堂圩至岭脚公路</t>
    </r>
  </si>
  <si>
    <r>
      <rPr>
        <sz val="14"/>
        <color theme="1"/>
        <rFont val="宋体"/>
        <charset val="134"/>
      </rPr>
      <t>已完成</t>
    </r>
    <r>
      <rPr>
        <sz val="14"/>
        <color theme="1"/>
        <rFont val="Times New Roman"/>
        <charset val="134"/>
      </rPr>
      <t>7.685</t>
    </r>
    <r>
      <rPr>
        <sz val="14"/>
        <color theme="1"/>
        <rFont val="宋体"/>
        <charset val="134"/>
      </rPr>
      <t>公里，</t>
    </r>
    <r>
      <rPr>
        <sz val="14"/>
        <color theme="1"/>
        <rFont val="Times New Roman"/>
        <charset val="134"/>
      </rPr>
      <t>8.1</t>
    </r>
    <r>
      <rPr>
        <sz val="14"/>
        <color theme="1"/>
        <rFont val="宋体"/>
        <charset val="134"/>
      </rPr>
      <t>公里已完成初步设计，</t>
    </r>
    <r>
      <rPr>
        <sz val="14"/>
        <color theme="1"/>
        <rFont val="Times New Roman"/>
        <charset val="134"/>
      </rPr>
      <t>11</t>
    </r>
    <r>
      <rPr>
        <sz val="14"/>
        <color theme="1"/>
        <rFont val="宋体"/>
        <charset val="134"/>
      </rPr>
      <t>公里撤销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</si>
  <si>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7.71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</si>
  <si>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[2017]957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</si>
  <si>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永交发</t>
    </r>
    <r>
      <rPr>
        <sz val="14"/>
        <color theme="1"/>
        <rFont val="Times New Roman"/>
        <charset val="134"/>
      </rPr>
      <t>[2017]193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</si>
  <si>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江永县</t>
    </r>
  </si>
  <si>
    <r>
      <rPr>
        <sz val="14"/>
        <color theme="1"/>
        <rFont val="Times New Roman"/>
        <charset val="134"/>
      </rPr>
      <t>G538</t>
    </r>
    <r>
      <rPr>
        <sz val="14"/>
        <color theme="1"/>
        <rFont val="宋体"/>
        <charset val="134"/>
      </rPr>
      <t>江永县神湾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瓦屋下（回龙圩界）</t>
    </r>
  </si>
  <si>
    <r>
      <rPr>
        <sz val="14"/>
        <color theme="1"/>
        <rFont val="宋体"/>
        <charset val="134"/>
      </rPr>
      <t>在建（路基完成率</t>
    </r>
    <r>
      <rPr>
        <sz val="14"/>
        <color theme="1"/>
        <rFont val="Times New Roman"/>
        <charset val="134"/>
      </rPr>
      <t>47%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</si>
  <si>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完成路基</t>
    </r>
    <r>
      <rPr>
        <sz val="14"/>
        <color theme="1"/>
        <rFont val="Times New Roman"/>
        <charset val="134"/>
      </rPr>
      <t>21.6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</si>
  <si>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[2020]926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</si>
  <si>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永交批</t>
    </r>
    <r>
      <rPr>
        <sz val="14"/>
        <color theme="1"/>
        <rFont val="Times New Roman"/>
        <charset val="134"/>
      </rPr>
      <t>[2021]5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</si>
  <si>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江华瑶族自治县</t>
    </r>
  </si>
  <si>
    <r>
      <rPr>
        <sz val="14"/>
        <color theme="1"/>
        <rFont val="Times New Roman"/>
        <charset val="134"/>
      </rPr>
      <t>G207</t>
    </r>
    <r>
      <rPr>
        <sz val="14"/>
        <color theme="1"/>
        <rFont val="宋体"/>
        <charset val="134"/>
      </rPr>
      <t>道县至江华（江华段）</t>
    </r>
  </si>
  <si>
    <r>
      <rPr>
        <sz val="14"/>
        <color theme="1"/>
        <rFont val="宋体"/>
        <charset val="134"/>
      </rPr>
      <t>路基、桥梁施工（</t>
    </r>
    <r>
      <rPr>
        <sz val="14"/>
        <color theme="1"/>
        <rFont val="Times New Roman"/>
        <charset val="134"/>
      </rPr>
      <t>15.547</t>
    </r>
    <r>
      <rPr>
        <sz val="14"/>
        <color theme="1"/>
        <rFont val="宋体"/>
        <charset val="134"/>
      </rPr>
      <t>公里路基完成</t>
    </r>
    <r>
      <rPr>
        <sz val="14"/>
        <color theme="1"/>
        <rFont val="Times New Roman"/>
        <charset val="134"/>
      </rPr>
      <t>24%</t>
    </r>
    <r>
      <rPr>
        <sz val="14"/>
        <color theme="1"/>
        <rFont val="宋体"/>
        <charset val="134"/>
      </rPr>
      <t>，</t>
    </r>
    <r>
      <rPr>
        <sz val="14"/>
        <color theme="1"/>
        <rFont val="Times New Roman"/>
        <charset val="134"/>
      </rPr>
      <t>2.25</t>
    </r>
    <r>
      <rPr>
        <sz val="14"/>
        <color theme="1"/>
        <rFont val="宋体"/>
        <charset val="134"/>
      </rPr>
      <t>公里路基完成</t>
    </r>
    <r>
      <rPr>
        <sz val="14"/>
        <color theme="1"/>
        <rFont val="Times New Roman"/>
        <charset val="134"/>
      </rPr>
      <t>17%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</si>
  <si>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9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</si>
  <si>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[2023]804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</si>
  <si>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永交批</t>
    </r>
    <r>
      <rPr>
        <sz val="14"/>
        <color theme="1"/>
        <rFont val="Times New Roman"/>
        <charset val="134"/>
      </rPr>
      <t>[2024)37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</si>
  <si>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零陵区</t>
    </r>
  </si>
  <si>
    <r>
      <rPr>
        <sz val="14"/>
        <color theme="1"/>
        <rFont val="Times New Roman"/>
        <charset val="134"/>
      </rPr>
      <t>S339</t>
    </r>
    <r>
      <rPr>
        <sz val="14"/>
        <color theme="1"/>
        <rFont val="宋体"/>
        <charset val="134"/>
      </rPr>
      <t>零陵水口山至珠山公路</t>
    </r>
  </si>
  <si>
    <r>
      <rPr>
        <sz val="14"/>
        <color theme="1"/>
        <rFont val="宋体"/>
        <charset val="134"/>
      </rPr>
      <t>路线扣除起点完全利用段</t>
    </r>
    <r>
      <rPr>
        <sz val="14"/>
        <color theme="1"/>
        <rFont val="Times New Roman"/>
        <charset val="134"/>
      </rPr>
      <t xml:space="preserve"> 0.440 </t>
    </r>
    <r>
      <rPr>
        <sz val="14"/>
        <color theme="1"/>
        <rFont val="宋体"/>
        <charset val="134"/>
      </rPr>
      <t>公里、终点完全利用段</t>
    </r>
    <r>
      <rPr>
        <sz val="14"/>
        <color theme="1"/>
        <rFont val="Times New Roman"/>
        <charset val="134"/>
      </rPr>
      <t>1.185</t>
    </r>
    <r>
      <rPr>
        <sz val="14"/>
        <color theme="1"/>
        <rFont val="宋体"/>
        <charset val="134"/>
      </rPr>
      <t>公里，实际建设里程为</t>
    </r>
    <r>
      <rPr>
        <sz val="14"/>
        <color theme="1"/>
        <rFont val="Times New Roman"/>
        <charset val="134"/>
      </rPr>
      <t>13.289</t>
    </r>
    <r>
      <rPr>
        <sz val="14"/>
        <color theme="1"/>
        <rFont val="宋体"/>
        <charset val="134"/>
      </rPr>
      <t>公里，已发布中标通知书，施工单位已进场。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</si>
  <si>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13.289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</si>
  <si>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永发改审</t>
    </r>
    <r>
      <rPr>
        <sz val="14"/>
        <color theme="1"/>
        <rFont val="Times New Roman"/>
        <charset val="134"/>
      </rPr>
      <t>[2024]34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</si>
  <si>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永交批</t>
    </r>
    <r>
      <rPr>
        <sz val="14"/>
        <color theme="1"/>
        <rFont val="Times New Roman"/>
        <charset val="134"/>
      </rPr>
      <t>[2024]36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</si>
  <si>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S227</t>
    </r>
    <r>
      <rPr>
        <sz val="14"/>
        <color theme="1"/>
        <rFont val="宋体"/>
        <charset val="134"/>
      </rPr>
      <t>祁阳市长虹至白竹塘公路</t>
    </r>
  </si>
  <si>
    <r>
      <rPr>
        <sz val="14"/>
        <color theme="1"/>
        <rFont val="宋体"/>
        <charset val="134"/>
      </rPr>
      <t>已完成施工许可办理，启动</t>
    </r>
    <r>
      <rPr>
        <sz val="14"/>
        <color theme="1"/>
        <rFont val="Times New Roman"/>
        <charset val="134"/>
      </rPr>
      <t>1.5</t>
    </r>
    <r>
      <rPr>
        <sz val="14"/>
        <color theme="1"/>
        <rFont val="宋体"/>
        <charset val="134"/>
      </rPr>
      <t>公里路基土石方工程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</si>
  <si>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5.692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</si>
  <si>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[2017]1213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</si>
  <si>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永交发</t>
    </r>
    <r>
      <rPr>
        <sz val="14"/>
        <color theme="1"/>
        <rFont val="Times New Roman"/>
        <charset val="134"/>
      </rPr>
      <t>[2017]204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</si>
  <si>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东安</t>
    </r>
  </si>
  <si>
    <r>
      <rPr>
        <sz val="14"/>
        <color theme="1"/>
        <rFont val="Times New Roman"/>
        <charset val="134"/>
      </rPr>
      <t>S340</t>
    </r>
    <r>
      <rPr>
        <sz val="14"/>
        <color theme="1"/>
        <rFont val="宋体"/>
        <charset val="134"/>
      </rPr>
      <t>东安大庙口至紫花坪公路</t>
    </r>
  </si>
  <si>
    <r>
      <rPr>
        <sz val="14"/>
        <color theme="1"/>
        <rFont val="宋体"/>
        <charset val="134"/>
      </rPr>
      <t>已完成景区外</t>
    </r>
    <r>
      <rPr>
        <sz val="14"/>
        <color theme="1"/>
        <rFont val="Times New Roman"/>
        <charset val="134"/>
      </rPr>
      <t>8</t>
    </r>
    <r>
      <rPr>
        <sz val="14"/>
        <color theme="1"/>
        <rFont val="宋体"/>
        <charset val="134"/>
      </rPr>
      <t>公里道路建设，正在进行景区内</t>
    </r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公里的路基和桥涵、护砌施工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</si>
  <si>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</si>
  <si>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[2017]186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</si>
  <si>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湘交批</t>
    </r>
    <r>
      <rPr>
        <sz val="14"/>
        <color theme="1"/>
        <rFont val="Times New Roman"/>
        <charset val="134"/>
      </rPr>
      <t>[2017]125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</si>
  <si>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道县</t>
    </r>
  </si>
  <si>
    <r>
      <rPr>
        <sz val="14"/>
        <color theme="1"/>
        <rFont val="Times New Roman"/>
        <charset val="134"/>
      </rPr>
      <t>S354</t>
    </r>
    <r>
      <rPr>
        <sz val="14"/>
        <color theme="1"/>
        <rFont val="宋体"/>
        <charset val="134"/>
      </rPr>
      <t>道县上关至湘源温泉公路</t>
    </r>
  </si>
  <si>
    <r>
      <rPr>
        <sz val="14"/>
        <color theme="1"/>
        <rFont val="宋体"/>
        <charset val="134"/>
      </rPr>
      <t>已建成</t>
    </r>
    <r>
      <rPr>
        <sz val="14"/>
        <color theme="1"/>
        <rFont val="Times New Roman"/>
        <charset val="134"/>
      </rPr>
      <t>30.3</t>
    </r>
    <r>
      <rPr>
        <sz val="14"/>
        <color theme="1"/>
        <rFont val="宋体"/>
        <charset val="134"/>
      </rPr>
      <t>公里，在建</t>
    </r>
    <r>
      <rPr>
        <sz val="14"/>
        <color theme="1"/>
        <rFont val="Times New Roman"/>
        <charset val="134"/>
      </rPr>
      <t>27.5</t>
    </r>
    <r>
      <rPr>
        <sz val="14"/>
        <color theme="1"/>
        <rFont val="宋体"/>
        <charset val="134"/>
      </rPr>
      <t>公里（路基完成</t>
    </r>
    <r>
      <rPr>
        <sz val="14"/>
        <color theme="1"/>
        <rFont val="Times New Roman"/>
        <charset val="134"/>
      </rPr>
      <t>85%</t>
    </r>
    <r>
      <rPr>
        <sz val="14"/>
        <color theme="1"/>
        <rFont val="宋体"/>
        <charset val="134"/>
      </rPr>
      <t>）。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</si>
  <si>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27.47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</si>
  <si>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[2016]134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</si>
  <si>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湘交批</t>
    </r>
    <r>
      <rPr>
        <sz val="14"/>
        <color theme="1"/>
        <rFont val="Times New Roman"/>
        <charset val="134"/>
      </rPr>
      <t>[2016]182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</si>
  <si>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宁远县</t>
    </r>
  </si>
  <si>
    <r>
      <rPr>
        <sz val="14"/>
        <color theme="1"/>
        <rFont val="Times New Roman"/>
        <charset val="134"/>
      </rPr>
      <t>S229</t>
    </r>
    <r>
      <rPr>
        <sz val="14"/>
        <color theme="1"/>
        <rFont val="宋体"/>
        <charset val="134"/>
      </rPr>
      <t>（原</t>
    </r>
    <r>
      <rPr>
        <sz val="14"/>
        <color theme="1"/>
        <rFont val="Times New Roman"/>
        <charset val="134"/>
      </rPr>
      <t>S234</t>
    </r>
    <r>
      <rPr>
        <sz val="14"/>
        <color theme="1"/>
        <rFont val="宋体"/>
        <charset val="134"/>
      </rPr>
      <t>）宁远柏家坪至道县柑子园公路</t>
    </r>
  </si>
  <si>
    <r>
      <rPr>
        <sz val="14"/>
        <color theme="1"/>
        <rFont val="宋体"/>
        <charset val="134"/>
      </rPr>
      <t>现停工</t>
    </r>
    <r>
      <rPr>
        <sz val="14"/>
        <color theme="1"/>
        <rFont val="Times New Roman"/>
        <charset val="134"/>
      </rPr>
      <t>39.8</t>
    </r>
    <r>
      <rPr>
        <sz val="14"/>
        <color theme="1"/>
        <rFont val="宋体"/>
        <charset val="134"/>
      </rPr>
      <t>公里（路基完成</t>
    </r>
    <r>
      <rPr>
        <sz val="14"/>
        <color theme="1"/>
        <rFont val="Times New Roman"/>
        <charset val="134"/>
      </rPr>
      <t>95%</t>
    </r>
    <r>
      <rPr>
        <sz val="14"/>
        <color theme="1"/>
        <rFont val="宋体"/>
        <charset val="134"/>
      </rPr>
      <t>），取消</t>
    </r>
    <r>
      <rPr>
        <sz val="14"/>
        <color theme="1"/>
        <rFont val="Times New Roman"/>
        <charset val="134"/>
      </rPr>
      <t>5.3</t>
    </r>
    <r>
      <rPr>
        <sz val="14"/>
        <color theme="1"/>
        <rFont val="宋体"/>
        <charset val="134"/>
      </rPr>
      <t>公里。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</si>
  <si>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[2016]139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</si>
  <si>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湘交批</t>
    </r>
    <r>
      <rPr>
        <sz val="14"/>
        <color theme="1"/>
        <rFont val="Times New Roman"/>
        <charset val="134"/>
      </rPr>
      <t>[2016]236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</si>
  <si>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S231</t>
    </r>
    <r>
      <rPr>
        <sz val="14"/>
        <color theme="1"/>
        <rFont val="宋体"/>
        <charset val="134"/>
      </rPr>
      <t>江华香草源至水口公路改建工程</t>
    </r>
  </si>
  <si>
    <r>
      <rPr>
        <sz val="14"/>
        <color theme="1"/>
        <rFont val="宋体"/>
        <charset val="134"/>
      </rPr>
      <t>隧道、桥梁、路基施工中（路基完成率</t>
    </r>
    <r>
      <rPr>
        <sz val="14"/>
        <color theme="1"/>
        <rFont val="Times New Roman"/>
        <charset val="134"/>
      </rPr>
      <t>19%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</si>
  <si>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25.057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</si>
  <si>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永发改审</t>
    </r>
    <r>
      <rPr>
        <sz val="14"/>
        <color theme="1"/>
        <rFont val="Times New Roman"/>
        <charset val="134"/>
      </rPr>
      <t>[2023]4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</si>
  <si>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永交批</t>
    </r>
    <r>
      <rPr>
        <sz val="14"/>
        <color theme="1"/>
        <rFont val="Times New Roman"/>
        <charset val="134"/>
      </rPr>
      <t>[2023]8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</si>
  <si>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新田县</t>
    </r>
  </si>
  <si>
    <r>
      <rPr>
        <sz val="14"/>
        <color theme="1"/>
        <rFont val="Times New Roman"/>
        <charset val="134"/>
      </rPr>
      <t>S229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S227</t>
    </r>
    <r>
      <rPr>
        <sz val="14"/>
        <color theme="1"/>
        <rFont val="宋体"/>
        <charset val="134"/>
      </rPr>
      <t>关口至黄沙溪公路</t>
    </r>
  </si>
  <si>
    <r>
      <rPr>
        <sz val="14"/>
        <color theme="1"/>
        <rFont val="Times New Roman"/>
        <charset val="134"/>
      </rPr>
      <t>1.5</t>
    </r>
    <r>
      <rPr>
        <sz val="14"/>
        <color theme="1"/>
        <rFont val="宋体"/>
        <charset val="134"/>
      </rPr>
      <t>公里在建（路基完成</t>
    </r>
    <r>
      <rPr>
        <sz val="14"/>
        <color theme="1"/>
        <rFont val="Times New Roman"/>
        <charset val="134"/>
      </rPr>
      <t>75%</t>
    </r>
    <r>
      <rPr>
        <sz val="14"/>
        <color theme="1"/>
        <rFont val="宋体"/>
        <charset val="134"/>
      </rPr>
      <t>），剩余</t>
    </r>
    <r>
      <rPr>
        <sz val="14"/>
        <color theme="1"/>
        <rFont val="Times New Roman"/>
        <charset val="134"/>
      </rPr>
      <t>6.84</t>
    </r>
    <r>
      <rPr>
        <sz val="14"/>
        <color theme="1"/>
        <rFont val="宋体"/>
        <charset val="134"/>
      </rPr>
      <t>公里未开工。</t>
    </r>
  </si>
  <si>
    <r>
      <rPr>
        <sz val="14"/>
        <color theme="1"/>
        <rFont val="宋体"/>
        <charset val="134"/>
      </rPr>
      <t>永发改</t>
    </r>
    <r>
      <rPr>
        <sz val="14"/>
        <color theme="1"/>
        <rFont val="Times New Roman"/>
        <charset val="134"/>
      </rPr>
      <t>[2017]476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</si>
  <si>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永交发</t>
    </r>
    <r>
      <rPr>
        <sz val="14"/>
        <color theme="1"/>
        <rFont val="Times New Roman"/>
        <charset val="134"/>
      </rPr>
      <t>[2017]209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</si>
  <si>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S339</t>
    </r>
    <r>
      <rPr>
        <sz val="14"/>
        <color theme="1"/>
        <rFont val="宋体"/>
        <charset val="134"/>
      </rPr>
      <t>零陵邮亭圩至黄古山</t>
    </r>
  </si>
  <si>
    <r>
      <rPr>
        <sz val="14"/>
        <color theme="1"/>
        <rFont val="宋体"/>
        <charset val="134"/>
      </rPr>
      <t>完成中标通知</t>
    </r>
    <r>
      <rPr>
        <sz val="14"/>
        <color theme="1"/>
        <rFont val="Times New Roman"/>
        <charset val="134"/>
      </rPr>
      <t>28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</si>
  <si>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永发改审</t>
    </r>
    <r>
      <rPr>
        <sz val="14"/>
        <color theme="1"/>
        <rFont val="Times New Roman"/>
        <charset val="134"/>
      </rPr>
      <t>[2025]29</t>
    </r>
    <r>
      <rPr>
        <sz val="14"/>
        <color theme="1"/>
        <rFont val="宋体"/>
        <charset val="134"/>
      </rPr>
      <t>号</t>
    </r>
  </si>
  <si>
    <r>
      <rPr>
        <b/>
        <sz val="14"/>
        <color theme="1"/>
        <rFont val="宋体"/>
        <charset val="134"/>
      </rPr>
      <t>怀化市小计</t>
    </r>
  </si>
  <si>
    <r>
      <rPr>
        <sz val="14"/>
        <color theme="1"/>
        <rFont val="宋体"/>
        <charset val="134"/>
      </rPr>
      <t>怀化市</t>
    </r>
  </si>
  <si>
    <r>
      <rPr>
        <sz val="14"/>
        <color theme="1"/>
        <rFont val="宋体"/>
        <charset val="134"/>
      </rPr>
      <t>会同县</t>
    </r>
  </si>
  <si>
    <r>
      <rPr>
        <sz val="14"/>
        <color theme="1"/>
        <rFont val="Times New Roman"/>
        <charset val="134"/>
      </rPr>
      <t>G209</t>
    </r>
    <r>
      <rPr>
        <sz val="14"/>
        <color theme="1"/>
        <rFont val="宋体"/>
        <charset val="134"/>
      </rPr>
      <t>会同县坪村至林城公路改建工程</t>
    </r>
  </si>
  <si>
    <r>
      <rPr>
        <sz val="14"/>
        <color theme="1"/>
        <rFont val="Times New Roman"/>
        <charset val="134"/>
      </rPr>
      <t>2.7</t>
    </r>
    <r>
      <rPr>
        <sz val="14"/>
        <color theme="1"/>
        <rFont val="宋体"/>
        <charset val="134"/>
      </rPr>
      <t>公里的路基已完成，</t>
    </r>
    <r>
      <rPr>
        <sz val="14"/>
        <color theme="1"/>
        <rFont val="Times New Roman"/>
        <charset val="134"/>
      </rPr>
      <t>7.1</t>
    </r>
    <r>
      <rPr>
        <sz val="14"/>
        <color theme="1"/>
        <rFont val="宋体"/>
        <charset val="134"/>
      </rPr>
      <t>公里完成</t>
    </r>
    <r>
      <rPr>
        <sz val="14"/>
        <color theme="1"/>
        <rFont val="Times New Roman"/>
        <charset val="134"/>
      </rPr>
      <t>70%</t>
    </r>
  </si>
  <si>
    <r>
      <rPr>
        <sz val="14"/>
        <color theme="1"/>
        <rFont val="宋体"/>
        <charset val="134"/>
      </rPr>
      <t>完成路基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</si>
  <si>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[2022]211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</si>
  <si>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怀交批</t>
    </r>
    <r>
      <rPr>
        <sz val="14"/>
        <color theme="1"/>
        <rFont val="Times New Roman"/>
        <charset val="134"/>
      </rPr>
      <t>[2021]54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</si>
  <si>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通道县</t>
    </r>
  </si>
  <si>
    <r>
      <rPr>
        <sz val="14"/>
        <color theme="1"/>
        <rFont val="Times New Roman"/>
        <charset val="134"/>
      </rPr>
      <t>G209</t>
    </r>
    <r>
      <rPr>
        <sz val="14"/>
        <color theme="1"/>
        <rFont val="宋体"/>
        <charset val="134"/>
      </rPr>
      <t>通道绕城公路</t>
    </r>
  </si>
  <si>
    <r>
      <rPr>
        <sz val="14"/>
        <color theme="1"/>
        <rFont val="Times New Roman"/>
        <charset val="134"/>
      </rPr>
      <t>3.2</t>
    </r>
    <r>
      <rPr>
        <sz val="14"/>
        <color theme="1"/>
        <rFont val="宋体"/>
        <charset val="134"/>
      </rPr>
      <t>公里已建成；</t>
    </r>
    <r>
      <rPr>
        <sz val="14"/>
        <color theme="1"/>
        <rFont val="Times New Roman"/>
        <charset val="134"/>
      </rPr>
      <t xml:space="preserve">
7</t>
    </r>
    <r>
      <rPr>
        <sz val="14"/>
        <color theme="1"/>
        <rFont val="宋体"/>
        <charset val="134"/>
      </rPr>
      <t>公里交通段在建（路基</t>
    </r>
    <r>
      <rPr>
        <sz val="14"/>
        <color theme="1"/>
        <rFont val="Times New Roman"/>
        <charset val="134"/>
      </rPr>
      <t>90%</t>
    </r>
    <r>
      <rPr>
        <sz val="14"/>
        <color theme="1"/>
        <rFont val="宋体"/>
        <charset val="134"/>
      </rPr>
      <t>，桥涵</t>
    </r>
    <r>
      <rPr>
        <sz val="14"/>
        <color theme="1"/>
        <rFont val="Times New Roman"/>
        <charset val="134"/>
      </rPr>
      <t>80%</t>
    </r>
    <r>
      <rPr>
        <sz val="14"/>
        <color theme="1"/>
        <rFont val="宋体"/>
        <charset val="134"/>
      </rPr>
      <t>），</t>
    </r>
    <r>
      <rPr>
        <sz val="14"/>
        <color theme="1"/>
        <rFont val="Times New Roman"/>
        <charset val="134"/>
      </rPr>
      <t>1.936</t>
    </r>
    <r>
      <rPr>
        <sz val="14"/>
        <color theme="1"/>
        <rFont val="宋体"/>
        <charset val="134"/>
      </rPr>
      <t>公市政段涉及光缆未动工</t>
    </r>
  </si>
  <si>
    <r>
      <rPr>
        <sz val="14"/>
        <color theme="1"/>
        <rFont val="宋体"/>
        <charset val="134"/>
      </rPr>
      <t>完成路基</t>
    </r>
    <r>
      <rPr>
        <sz val="14"/>
        <color theme="1"/>
        <rFont val="Times New Roman"/>
        <charset val="134"/>
      </rPr>
      <t>3.2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</si>
  <si>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[2019]702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</si>
  <si>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怀交批</t>
    </r>
    <r>
      <rPr>
        <sz val="14"/>
        <color theme="1"/>
        <rFont val="Times New Roman"/>
        <charset val="134"/>
      </rPr>
      <t>[2019]11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</si>
  <si>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新晃县</t>
    </r>
  </si>
  <si>
    <r>
      <rPr>
        <sz val="14"/>
        <color theme="1"/>
        <rFont val="Times New Roman"/>
        <charset val="134"/>
      </rPr>
      <t>G320</t>
    </r>
    <r>
      <rPr>
        <sz val="14"/>
        <color theme="1"/>
        <rFont val="宋体"/>
        <charset val="134"/>
      </rPr>
      <t>胜利大桥至沙湾大桥</t>
    </r>
  </si>
  <si>
    <r>
      <rPr>
        <sz val="14"/>
        <color theme="1"/>
        <rFont val="宋体"/>
        <charset val="134"/>
      </rPr>
      <t>完成中标通知</t>
    </r>
    <r>
      <rPr>
        <sz val="14"/>
        <color theme="1"/>
        <rFont val="Times New Roman"/>
        <charset val="134"/>
      </rPr>
      <t>5.91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</si>
  <si>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鹤城区</t>
    </r>
  </si>
  <si>
    <r>
      <rPr>
        <sz val="14"/>
        <color theme="1"/>
        <rFont val="Times New Roman"/>
        <charset val="134"/>
      </rPr>
      <t>G209</t>
    </r>
    <r>
      <rPr>
        <sz val="14"/>
        <color theme="1"/>
        <rFont val="宋体"/>
        <charset val="134"/>
      </rPr>
      <t>怀化国际陆港改线工程（一期）</t>
    </r>
  </si>
  <si>
    <r>
      <rPr>
        <sz val="14"/>
        <color theme="1"/>
        <rFont val="宋体"/>
        <charset val="134"/>
      </rPr>
      <t>已完成工可报告编制工作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</si>
  <si>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10.55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</si>
  <si>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中方，鹤城，芷江</t>
    </r>
  </si>
  <si>
    <r>
      <rPr>
        <sz val="14"/>
        <color theme="1"/>
        <rFont val="Times New Roman"/>
        <charset val="134"/>
      </rPr>
      <t>S555</t>
    </r>
    <r>
      <rPr>
        <sz val="14"/>
        <color theme="1"/>
        <rFont val="宋体"/>
        <charset val="134"/>
      </rPr>
      <t>中方至芷江</t>
    </r>
  </si>
  <si>
    <r>
      <rPr>
        <sz val="14"/>
        <color theme="1"/>
        <rFont val="宋体"/>
        <charset val="134"/>
      </rPr>
      <t>已建成</t>
    </r>
    <r>
      <rPr>
        <sz val="14"/>
        <color theme="1"/>
        <rFont val="Times New Roman"/>
        <charset val="134"/>
      </rPr>
      <t>4.7</t>
    </r>
    <r>
      <rPr>
        <sz val="14"/>
        <color theme="1"/>
        <rFont val="宋体"/>
        <charset val="134"/>
      </rPr>
      <t>公里，在建</t>
    </r>
    <r>
      <rPr>
        <sz val="14"/>
        <color theme="1"/>
        <rFont val="Times New Roman"/>
        <charset val="134"/>
      </rPr>
      <t>7.1</t>
    </r>
    <r>
      <rPr>
        <sz val="14"/>
        <color theme="1"/>
        <rFont val="宋体"/>
        <charset val="134"/>
      </rPr>
      <t>公里（路基完成</t>
    </r>
    <r>
      <rPr>
        <sz val="14"/>
        <color theme="1"/>
        <rFont val="Times New Roman"/>
        <charset val="134"/>
      </rPr>
      <t>87%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</si>
  <si>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7.1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</si>
  <si>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[2022]741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</si>
  <si>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怀交批</t>
    </r>
    <r>
      <rPr>
        <sz val="14"/>
        <color theme="1"/>
        <rFont val="Times New Roman"/>
        <charset val="134"/>
      </rPr>
      <t>[2022]58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</si>
  <si>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辰溪县</t>
    </r>
  </si>
  <si>
    <r>
      <rPr>
        <sz val="14"/>
        <color theme="1"/>
        <rFont val="宋体"/>
        <charset val="134"/>
      </rPr>
      <t>泸溪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辰溪公路辰溪段</t>
    </r>
  </si>
  <si>
    <r>
      <rPr>
        <sz val="14"/>
        <color theme="1"/>
        <rFont val="宋体"/>
        <charset val="134"/>
      </rPr>
      <t>建成</t>
    </r>
    <r>
      <rPr>
        <sz val="14"/>
        <color theme="1"/>
        <rFont val="Times New Roman"/>
        <charset val="134"/>
      </rPr>
      <t>12.3</t>
    </r>
    <r>
      <rPr>
        <sz val="14"/>
        <color theme="1"/>
        <rFont val="宋体"/>
        <charset val="134"/>
      </rPr>
      <t>公里，</t>
    </r>
    <r>
      <rPr>
        <sz val="14"/>
        <color theme="1"/>
        <rFont val="Times New Roman"/>
        <charset val="134"/>
      </rPr>
      <t>2.4</t>
    </r>
    <r>
      <rPr>
        <sz val="14"/>
        <color theme="1"/>
        <rFont val="宋体"/>
        <charset val="134"/>
      </rPr>
      <t>公里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停建，路基基本完成。</t>
    </r>
    <r>
      <rPr>
        <sz val="14"/>
        <color theme="1"/>
        <rFont val="Times New Roman"/>
        <charset val="134"/>
      </rPr>
      <t xml:space="preserve">
2.9</t>
    </r>
    <r>
      <rPr>
        <sz val="14"/>
        <color theme="1"/>
        <rFont val="宋体"/>
        <charset val="134"/>
      </rPr>
      <t>公里正在开展变更设计。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</si>
  <si>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5.3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</si>
  <si>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[2017]352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</si>
  <si>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湘交批</t>
    </r>
    <r>
      <rPr>
        <sz val="14"/>
        <color theme="1"/>
        <rFont val="Times New Roman"/>
        <charset val="134"/>
      </rPr>
      <t>[2016]153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</si>
  <si>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S320</t>
    </r>
    <r>
      <rPr>
        <sz val="14"/>
        <color theme="1"/>
        <rFont val="宋体"/>
        <charset val="134"/>
      </rPr>
      <t>辰溪县伍家湾至辰溪</t>
    </r>
  </si>
  <si>
    <r>
      <rPr>
        <sz val="14"/>
        <color theme="1"/>
        <rFont val="宋体"/>
        <charset val="134"/>
      </rPr>
      <t>已建成</t>
    </r>
    <r>
      <rPr>
        <sz val="14"/>
        <color theme="1"/>
        <rFont val="Times New Roman"/>
        <charset val="134"/>
      </rPr>
      <t>7.1</t>
    </r>
    <r>
      <rPr>
        <sz val="14"/>
        <color theme="1"/>
        <rFont val="宋体"/>
        <charset val="134"/>
      </rPr>
      <t>公里，</t>
    </r>
    <r>
      <rPr>
        <sz val="14"/>
        <color theme="1"/>
        <rFont val="Times New Roman"/>
        <charset val="134"/>
      </rPr>
      <t>19.1</t>
    </r>
    <r>
      <rPr>
        <sz val="14"/>
        <color theme="1"/>
        <rFont val="宋体"/>
        <charset val="134"/>
      </rPr>
      <t>公里开展前期工作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</si>
  <si>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11.1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</si>
  <si>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怀发改基础</t>
    </r>
    <r>
      <rPr>
        <sz val="14"/>
        <color theme="1"/>
        <rFont val="Times New Roman"/>
        <charset val="134"/>
      </rPr>
      <t>[2017]14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</si>
  <si>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怀交批</t>
    </r>
    <r>
      <rPr>
        <sz val="14"/>
        <color theme="1"/>
        <rFont val="Times New Roman"/>
        <charset val="134"/>
      </rPr>
      <t>[2018]8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</si>
  <si>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S320</t>
    </r>
    <r>
      <rPr>
        <sz val="14"/>
        <color theme="1"/>
        <rFont val="宋体"/>
        <charset val="134"/>
      </rPr>
      <t>辰溪县谭家场至伍家湾</t>
    </r>
  </si>
  <si>
    <r>
      <rPr>
        <sz val="14"/>
        <color theme="1"/>
        <rFont val="宋体"/>
        <charset val="134"/>
      </rPr>
      <t>正在开展前期，已初设批复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</si>
  <si>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10.15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</si>
  <si>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怀发改基础</t>
    </r>
    <r>
      <rPr>
        <sz val="14"/>
        <color theme="1"/>
        <rFont val="Times New Roman"/>
        <charset val="134"/>
      </rPr>
      <t>[2023]5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</si>
  <si>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怀交批</t>
    </r>
    <r>
      <rPr>
        <sz val="14"/>
        <color theme="1"/>
        <rFont val="Times New Roman"/>
        <charset val="134"/>
      </rPr>
      <t>[2024]47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</si>
  <si>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S342</t>
    </r>
    <r>
      <rPr>
        <sz val="14"/>
        <color theme="1"/>
        <rFont val="宋体"/>
        <charset val="134"/>
      </rPr>
      <t>会同九洞口至大石板</t>
    </r>
  </si>
  <si>
    <r>
      <rPr>
        <sz val="14"/>
        <color theme="1"/>
        <rFont val="宋体"/>
        <charset val="134"/>
      </rPr>
      <t>在建（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宋体"/>
        <charset val="134"/>
      </rPr>
      <t>年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宋体"/>
        <charset val="134"/>
      </rPr>
      <t>月开工）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</si>
  <si>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27.078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</si>
  <si>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怀发改基础</t>
    </r>
    <r>
      <rPr>
        <sz val="14"/>
        <color theme="1"/>
        <rFont val="Times New Roman"/>
        <charset val="134"/>
      </rPr>
      <t>[2023]6</t>
    </r>
    <r>
      <rPr>
        <sz val="14"/>
        <color theme="1"/>
        <rFont val="宋体"/>
        <charset val="134"/>
      </rPr>
      <t>号、怀发改基础</t>
    </r>
    <r>
      <rPr>
        <sz val="14"/>
        <color theme="1"/>
        <rFont val="Times New Roman"/>
        <charset val="134"/>
      </rPr>
      <t>[2023]7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</si>
  <si>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怀交批</t>
    </r>
    <r>
      <rPr>
        <sz val="14"/>
        <color theme="1"/>
        <rFont val="Times New Roman"/>
        <charset val="134"/>
      </rPr>
      <t>[2024]67</t>
    </r>
    <r>
      <rPr>
        <sz val="14"/>
        <color theme="1"/>
        <rFont val="宋体"/>
        <charset val="134"/>
      </rPr>
      <t>号、怀交批</t>
    </r>
    <r>
      <rPr>
        <sz val="14"/>
        <color theme="1"/>
        <rFont val="Times New Roman"/>
        <charset val="134"/>
      </rPr>
      <t>[2024]68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</si>
  <si>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靖州县</t>
    </r>
  </si>
  <si>
    <r>
      <rPr>
        <sz val="14"/>
        <color theme="1"/>
        <rFont val="Times New Roman"/>
        <charset val="134"/>
      </rPr>
      <t>S249</t>
    </r>
    <r>
      <rPr>
        <sz val="14"/>
        <color theme="1"/>
        <rFont val="宋体"/>
        <charset val="134"/>
      </rPr>
      <t>靖州县蒋山溪至地姣公路（蒋山溪至新厂）工程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</si>
  <si>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</si>
  <si>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怀发改基础</t>
    </r>
    <r>
      <rPr>
        <sz val="14"/>
        <color theme="1"/>
        <rFont val="Times New Roman"/>
        <charset val="134"/>
      </rPr>
      <t>[2024]4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</si>
  <si>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麻阳苗族自治县</t>
    </r>
  </si>
  <si>
    <r>
      <rPr>
        <sz val="14"/>
        <color theme="1"/>
        <rFont val="Times New Roman"/>
        <charset val="134"/>
      </rPr>
      <t>S332</t>
    </r>
    <r>
      <rPr>
        <sz val="14"/>
        <color theme="1"/>
        <rFont val="宋体"/>
        <charset val="134"/>
      </rPr>
      <t>麻阳县福堂山至漾头公路二期工程</t>
    </r>
  </si>
  <si>
    <r>
      <rPr>
        <sz val="14"/>
        <color theme="1"/>
        <rFont val="宋体"/>
        <charset val="134"/>
      </rPr>
      <t>完成施工图设计施工总承包招标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</si>
  <si>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14.075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</si>
  <si>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怀发改基础</t>
    </r>
    <r>
      <rPr>
        <sz val="14"/>
        <color theme="1"/>
        <rFont val="Times New Roman"/>
        <charset val="134"/>
      </rPr>
      <t>[2025]5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</si>
  <si>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怀交批</t>
    </r>
    <r>
      <rPr>
        <sz val="14"/>
        <color theme="1"/>
        <rFont val="Times New Roman"/>
        <charset val="134"/>
      </rPr>
      <t>[2025]30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</si>
  <si>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S332</t>
    </r>
    <r>
      <rPr>
        <sz val="14"/>
        <color theme="1"/>
        <rFont val="宋体"/>
        <charset val="134"/>
      </rPr>
      <t>麻阳县福堂山至漾头公路三期工程</t>
    </r>
  </si>
  <si>
    <r>
      <rPr>
        <sz val="14"/>
        <color theme="1"/>
        <rFont val="宋体"/>
        <charset val="134"/>
      </rPr>
      <t>完成初步设计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</si>
  <si>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19.824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</si>
  <si>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怀发改基础</t>
    </r>
    <r>
      <rPr>
        <sz val="14"/>
        <color theme="1"/>
        <rFont val="Times New Roman"/>
        <charset val="134"/>
      </rPr>
      <t>[2025]7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</si>
  <si>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S335</t>
    </r>
    <r>
      <rPr>
        <sz val="14"/>
        <color theme="1"/>
        <rFont val="宋体"/>
        <charset val="134"/>
      </rPr>
      <t>新晃县扶罗至凳寨界牌公路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</si>
  <si>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39.605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</si>
  <si>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怀发改基础</t>
    </r>
    <r>
      <rPr>
        <sz val="14"/>
        <color theme="1"/>
        <rFont val="Times New Roman"/>
        <charset val="134"/>
      </rPr>
      <t>[2024]3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</si>
  <si>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沅陵县</t>
    </r>
  </si>
  <si>
    <r>
      <rPr>
        <sz val="14"/>
        <color theme="1"/>
        <rFont val="Times New Roman"/>
        <charset val="134"/>
      </rPr>
      <t>S241</t>
    </r>
    <r>
      <rPr>
        <sz val="14"/>
        <color theme="1"/>
        <rFont val="宋体"/>
        <charset val="134"/>
      </rPr>
      <t>沅陵县七甲坪镇至五强溪公路</t>
    </r>
  </si>
  <si>
    <r>
      <rPr>
        <sz val="14"/>
        <color theme="1"/>
        <rFont val="宋体"/>
        <charset val="134"/>
      </rPr>
      <t>完成初步设计批复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</si>
  <si>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25.082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</si>
  <si>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怀发改基础</t>
    </r>
    <r>
      <rPr>
        <sz val="14"/>
        <color theme="1"/>
        <rFont val="Times New Roman"/>
        <charset val="134"/>
      </rPr>
      <t>[2025]6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</si>
  <si>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怀交批</t>
    </r>
    <r>
      <rPr>
        <sz val="14"/>
        <color theme="1"/>
        <rFont val="Times New Roman"/>
        <charset val="134"/>
      </rPr>
      <t>[2025]65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</si>
  <si>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S341</t>
    </r>
    <r>
      <rPr>
        <sz val="14"/>
        <color theme="1"/>
        <rFont val="宋体"/>
        <charset val="134"/>
      </rPr>
      <t>通道双江至独坡</t>
    </r>
  </si>
  <si>
    <r>
      <rPr>
        <sz val="14"/>
        <color theme="1"/>
        <rFont val="宋体"/>
        <charset val="134"/>
      </rPr>
      <t>正在办理施工许可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</si>
  <si>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11.35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</si>
  <si>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湘交函</t>
    </r>
    <r>
      <rPr>
        <sz val="14"/>
        <color theme="1"/>
        <rFont val="Times New Roman"/>
        <charset val="134"/>
      </rPr>
      <t>[2024]347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</si>
  <si>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怀交批</t>
    </r>
    <r>
      <rPr>
        <sz val="14"/>
        <color theme="1"/>
        <rFont val="Times New Roman"/>
        <charset val="134"/>
      </rPr>
      <t>[2025]2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</si>
  <si>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S332</t>
    </r>
    <r>
      <rPr>
        <sz val="14"/>
        <color theme="1"/>
        <rFont val="宋体"/>
        <charset val="134"/>
      </rPr>
      <t>麻阳县福堂山至漾头公路一期工程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</si>
  <si>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12.431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</si>
  <si>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怀发改基础</t>
    </r>
    <r>
      <rPr>
        <sz val="14"/>
        <color theme="1"/>
        <rFont val="Times New Roman"/>
        <charset val="134"/>
      </rPr>
      <t>[2023]1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</si>
  <si>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怀交批</t>
    </r>
    <r>
      <rPr>
        <sz val="14"/>
        <color theme="1"/>
        <rFont val="Times New Roman"/>
        <charset val="134"/>
      </rPr>
      <t>[2023]74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</si>
  <si>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S525</t>
    </r>
    <r>
      <rPr>
        <sz val="14"/>
        <color theme="1"/>
        <rFont val="宋体"/>
        <charset val="134"/>
      </rPr>
      <t>沅陵县明溪口镇至乌宿公路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</si>
  <si>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28.538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</si>
  <si>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Times New Roman"/>
        <charset val="134"/>
      </rPr>
      <t>S318</t>
    </r>
    <r>
      <rPr>
        <sz val="14"/>
        <color theme="1"/>
        <rFont val="宋体"/>
        <charset val="134"/>
      </rPr>
      <t>沅陵县北溶至深溪口公路</t>
    </r>
  </si>
  <si>
    <r>
      <rPr>
        <sz val="14"/>
        <color theme="1"/>
        <rFont val="宋体"/>
        <charset val="134"/>
      </rPr>
      <t>完成中标通知</t>
    </r>
    <r>
      <rPr>
        <sz val="14"/>
        <color theme="1"/>
        <rFont val="Times New Roman"/>
        <charset val="134"/>
      </rPr>
      <t>24.143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</si>
  <si>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麻阳县城至滕代远故居公路</t>
    </r>
  </si>
  <si>
    <r>
      <rPr>
        <sz val="14"/>
        <color theme="1"/>
        <rFont val="宋体"/>
        <charset val="134"/>
      </rPr>
      <t>完成施工招标</t>
    </r>
  </si>
  <si>
    <r>
      <rPr>
        <sz val="14"/>
        <color theme="1"/>
        <rFont val="宋体"/>
        <charset val="134"/>
      </rPr>
      <t>完成路基</t>
    </r>
    <r>
      <rPr>
        <sz val="14"/>
        <color theme="1"/>
        <rFont val="Times New Roman"/>
        <charset val="134"/>
      </rPr>
      <t>5.77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</si>
  <si>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麻发改审</t>
    </r>
    <r>
      <rPr>
        <sz val="14"/>
        <color theme="1"/>
        <rFont val="Times New Roman"/>
        <charset val="134"/>
      </rPr>
      <t>[2025]20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</si>
  <si>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怀交批</t>
    </r>
    <r>
      <rPr>
        <sz val="14"/>
        <color theme="1"/>
        <rFont val="Times New Roman"/>
        <charset val="134"/>
      </rPr>
      <t>[2025]33</t>
    </r>
    <r>
      <rPr>
        <sz val="14"/>
        <color theme="1"/>
        <rFont val="宋体"/>
        <charset val="134"/>
      </rPr>
      <t>号</t>
    </r>
  </si>
  <si>
    <r>
      <rPr>
        <b/>
        <sz val="14"/>
        <color theme="1"/>
        <rFont val="宋体"/>
        <charset val="134"/>
      </rPr>
      <t>娄底市小计</t>
    </r>
  </si>
  <si>
    <r>
      <rPr>
        <sz val="14"/>
        <color theme="1"/>
        <rFont val="宋体"/>
        <charset val="134"/>
      </rPr>
      <t>娄底市</t>
    </r>
  </si>
  <si>
    <r>
      <rPr>
        <sz val="14"/>
        <color theme="1"/>
        <rFont val="宋体"/>
        <charset val="134"/>
      </rPr>
      <t>新化县</t>
    </r>
  </si>
  <si>
    <r>
      <rPr>
        <sz val="14"/>
        <color theme="1"/>
        <rFont val="Times New Roman"/>
        <charset val="134"/>
      </rPr>
      <t>S328</t>
    </r>
    <r>
      <rPr>
        <sz val="14"/>
        <color theme="1"/>
        <rFont val="宋体"/>
        <charset val="134"/>
      </rPr>
      <t>新化山溪界至圳上</t>
    </r>
  </si>
  <si>
    <r>
      <rPr>
        <sz val="14"/>
        <color theme="1"/>
        <rFont val="宋体"/>
        <charset val="134"/>
      </rPr>
      <t>在建（路基完成率</t>
    </r>
    <r>
      <rPr>
        <sz val="14"/>
        <color theme="1"/>
        <rFont val="Times New Roman"/>
        <charset val="134"/>
      </rPr>
      <t>75%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</si>
  <si>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娄发改行审</t>
    </r>
    <r>
      <rPr>
        <sz val="14"/>
        <color theme="1"/>
        <rFont val="Times New Roman"/>
        <charset val="134"/>
      </rPr>
      <t>[2023]124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</si>
  <si>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娄交基建函</t>
    </r>
    <r>
      <rPr>
        <sz val="14"/>
        <color theme="1"/>
        <rFont val="Times New Roman"/>
        <charset val="134"/>
      </rPr>
      <t>[2024]7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</si>
  <si>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冷水江市</t>
    </r>
  </si>
  <si>
    <r>
      <rPr>
        <sz val="14"/>
        <color theme="1"/>
        <rFont val="Times New Roman"/>
        <charset val="134"/>
      </rPr>
      <t>S331</t>
    </r>
    <r>
      <rPr>
        <sz val="14"/>
        <color theme="1"/>
        <rFont val="宋体"/>
        <charset val="134"/>
      </rPr>
      <t>冷水江铎山至矿山（一期）</t>
    </r>
  </si>
  <si>
    <r>
      <rPr>
        <sz val="14"/>
        <color theme="1"/>
        <rFont val="宋体"/>
        <charset val="134"/>
      </rPr>
      <t>已出工可行业意见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</si>
  <si>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9.8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</si>
  <si>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Times New Roman"/>
        <charset val="134"/>
      </rPr>
      <t>S323</t>
    </r>
    <r>
      <rPr>
        <sz val="14"/>
        <color theme="1"/>
        <rFont val="宋体"/>
        <charset val="134"/>
      </rPr>
      <t>新化荣华至坪口公路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</si>
  <si>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</si>
  <si>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新化、冷水江</t>
    </r>
  </si>
  <si>
    <r>
      <rPr>
        <sz val="14"/>
        <color theme="1"/>
        <rFont val="Times New Roman"/>
        <charset val="134"/>
      </rPr>
      <t>S238</t>
    </r>
    <r>
      <rPr>
        <sz val="14"/>
        <color theme="1"/>
        <rFont val="宋体"/>
        <charset val="134"/>
      </rPr>
      <t>新化温塘至金湾</t>
    </r>
  </si>
  <si>
    <r>
      <rPr>
        <sz val="14"/>
        <color theme="1"/>
        <rFont val="宋体"/>
        <charset val="134"/>
      </rPr>
      <t>冷水江市段已完工</t>
    </r>
    <r>
      <rPr>
        <sz val="14"/>
        <color theme="1"/>
        <rFont val="Times New Roman"/>
        <charset val="134"/>
      </rPr>
      <t>21.8</t>
    </r>
    <r>
      <rPr>
        <sz val="14"/>
        <color theme="1"/>
        <rFont val="宋体"/>
        <charset val="134"/>
      </rPr>
      <t>公里，剩余新化段</t>
    </r>
    <r>
      <rPr>
        <sz val="14"/>
        <color theme="1"/>
        <rFont val="Times New Roman"/>
        <charset val="134"/>
      </rPr>
      <t>7.6</t>
    </r>
    <r>
      <rPr>
        <sz val="14"/>
        <color theme="1"/>
        <rFont val="宋体"/>
        <charset val="134"/>
      </rPr>
      <t>公里已完成招投标工作，施工单位已进场，正在进行征地拆迁工作。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</si>
  <si>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7.6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</si>
  <si>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娄发改行审</t>
    </r>
    <r>
      <rPr>
        <sz val="14"/>
        <color theme="1"/>
        <rFont val="Times New Roman"/>
        <charset val="134"/>
      </rPr>
      <t>[2019]71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</si>
  <si>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娄交基建函</t>
    </r>
    <r>
      <rPr>
        <sz val="14"/>
        <color theme="1"/>
        <rFont val="Times New Roman"/>
        <charset val="134"/>
      </rPr>
      <t>[2019]75</t>
    </r>
    <r>
      <rPr>
        <sz val="14"/>
        <color theme="1"/>
        <rFont val="宋体"/>
        <charset val="134"/>
      </rPr>
      <t>号、娄交计函</t>
    </r>
    <r>
      <rPr>
        <sz val="14"/>
        <color theme="1"/>
        <rFont val="Times New Roman"/>
        <charset val="134"/>
      </rPr>
      <t>[2020]48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</si>
  <si>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双峰县</t>
    </r>
  </si>
  <si>
    <r>
      <rPr>
        <sz val="14"/>
        <color theme="1"/>
        <rFont val="宋体"/>
        <charset val="134"/>
      </rPr>
      <t>双峰县万寿山至娄邵铁路双峰货运火车站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</si>
  <si>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14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</si>
  <si>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冷水江经开区至火车西站公路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</si>
  <si>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3.152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</si>
  <si>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涟源市</t>
    </r>
  </si>
  <si>
    <r>
      <rPr>
        <sz val="14"/>
        <color theme="1"/>
        <rFont val="宋体"/>
        <charset val="134"/>
      </rPr>
      <t>涟源斗笠山镇至沪昆铁路杨市火车站公路</t>
    </r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</si>
  <si>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6.566</t>
    </r>
    <r>
      <rPr>
        <sz val="14"/>
        <color theme="1"/>
        <rFont val="宋体"/>
        <charset val="134"/>
      </rPr>
      <t>公里</t>
    </r>
  </si>
  <si>
    <r>
      <rPr>
        <b/>
        <sz val="14"/>
        <color theme="1"/>
        <rFont val="宋体"/>
        <charset val="134"/>
      </rPr>
      <t>湘西州小计</t>
    </r>
  </si>
  <si>
    <r>
      <rPr>
        <sz val="14"/>
        <color theme="1"/>
        <rFont val="宋体"/>
        <charset val="134"/>
      </rPr>
      <t>湘西州</t>
    </r>
  </si>
  <si>
    <r>
      <rPr>
        <sz val="14"/>
        <color theme="1"/>
        <rFont val="宋体"/>
        <charset val="134"/>
      </rPr>
      <t>吉首市</t>
    </r>
  </si>
  <si>
    <r>
      <rPr>
        <sz val="14"/>
        <color theme="1"/>
        <rFont val="Times New Roman"/>
        <charset val="134"/>
      </rPr>
      <t>G352</t>
    </r>
    <r>
      <rPr>
        <sz val="14"/>
        <color theme="1"/>
        <rFont val="宋体"/>
        <charset val="134"/>
      </rPr>
      <t>吉首乾州至凤凰腊尔山公路（吉首段）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</si>
  <si>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18.412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</si>
  <si>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古丈县</t>
    </r>
  </si>
  <si>
    <r>
      <rPr>
        <sz val="14"/>
        <color theme="1"/>
        <rFont val="Times New Roman"/>
        <charset val="134"/>
      </rPr>
      <t>S318</t>
    </r>
    <r>
      <rPr>
        <sz val="14"/>
        <color theme="1"/>
        <rFont val="宋体"/>
        <charset val="134"/>
      </rPr>
      <t>古丈岩头寨至古丈县城（一期）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</si>
  <si>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</si>
  <si>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州发改审</t>
    </r>
    <r>
      <rPr>
        <sz val="14"/>
        <color theme="1"/>
        <rFont val="Times New Roman"/>
        <charset val="134"/>
      </rPr>
      <t>[2025]243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</si>
  <si>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州交计划</t>
    </r>
    <r>
      <rPr>
        <sz val="14"/>
        <color theme="1"/>
        <rFont val="Times New Roman"/>
        <charset val="134"/>
      </rPr>
      <t>[2025]58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</si>
  <si>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永顺县</t>
    </r>
  </si>
  <si>
    <r>
      <rPr>
        <sz val="14"/>
        <color theme="1"/>
        <rFont val="Times New Roman"/>
        <charset val="134"/>
      </rPr>
      <t>S246</t>
    </r>
    <r>
      <rPr>
        <sz val="14"/>
        <color theme="1"/>
        <rFont val="宋体"/>
        <charset val="134"/>
      </rPr>
      <t>张家界市三方溪至永顺县罗依溪大桥（永茂至小溪段）公路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</si>
  <si>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41.532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</si>
  <si>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州发改审</t>
    </r>
    <r>
      <rPr>
        <sz val="14"/>
        <color theme="1"/>
        <rFont val="Times New Roman"/>
        <charset val="134"/>
      </rPr>
      <t>[2025]16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</si>
  <si>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州交基建</t>
    </r>
    <r>
      <rPr>
        <sz val="14"/>
        <color theme="1"/>
        <rFont val="Times New Roman"/>
        <charset val="134"/>
      </rPr>
      <t>[2025]52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</si>
  <si>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Times New Roman"/>
        <charset val="134"/>
      </rPr>
      <t>S309</t>
    </r>
    <r>
      <rPr>
        <sz val="14"/>
        <color theme="1"/>
        <rFont val="宋体"/>
        <charset val="134"/>
      </rPr>
      <t>永顺县万坪至盐井公路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</si>
  <si>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24.629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</si>
  <si>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州发改审</t>
    </r>
    <r>
      <rPr>
        <sz val="14"/>
        <color theme="1"/>
        <rFont val="Times New Roman"/>
        <charset val="134"/>
      </rPr>
      <t>[2025]17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</si>
  <si>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州交基建</t>
    </r>
    <r>
      <rPr>
        <sz val="14"/>
        <color theme="1"/>
        <rFont val="Times New Roman"/>
        <charset val="134"/>
      </rPr>
      <t>[2025]51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</si>
  <si>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凤凰县</t>
    </r>
  </si>
  <si>
    <r>
      <rPr>
        <sz val="14"/>
        <color theme="1"/>
        <rFont val="Times New Roman"/>
        <charset val="134"/>
      </rPr>
      <t>S256</t>
    </r>
    <r>
      <rPr>
        <sz val="14"/>
        <color theme="1"/>
        <rFont val="宋体"/>
        <charset val="134"/>
      </rPr>
      <t>凤凰乌巢河大桥</t>
    </r>
  </si>
  <si>
    <r>
      <rPr>
        <sz val="14"/>
        <color theme="1"/>
        <rFont val="宋体"/>
        <charset val="134"/>
      </rPr>
      <t>已完成路基</t>
    </r>
    <r>
      <rPr>
        <sz val="14"/>
        <color theme="1"/>
        <rFont val="Times New Roman"/>
        <charset val="134"/>
      </rPr>
      <t>35</t>
    </r>
    <r>
      <rPr>
        <sz val="14"/>
        <color theme="1"/>
        <rFont val="宋体"/>
        <charset val="134"/>
      </rPr>
      <t>％。主要进行桥梁施工的准备工作。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</si>
  <si>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0.5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</si>
  <si>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州发改基础</t>
    </r>
    <r>
      <rPr>
        <sz val="14"/>
        <color theme="1"/>
        <rFont val="Times New Roman"/>
        <charset val="134"/>
      </rPr>
      <t>[2018]187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</si>
  <si>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州交基建</t>
    </r>
    <r>
      <rPr>
        <sz val="14"/>
        <color theme="1"/>
        <rFont val="Times New Roman"/>
        <charset val="134"/>
      </rPr>
      <t>[2019]178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</si>
  <si>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花垣县</t>
    </r>
  </si>
  <si>
    <r>
      <rPr>
        <sz val="14"/>
        <color theme="1"/>
        <rFont val="Times New Roman"/>
        <charset val="134"/>
      </rPr>
      <t>S527</t>
    </r>
    <r>
      <rPr>
        <sz val="14"/>
        <color theme="1"/>
        <rFont val="宋体"/>
        <charset val="134"/>
      </rPr>
      <t>花垣吉卫螺丝懂经董马库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保靖夯沙</t>
    </r>
  </si>
  <si>
    <r>
      <rPr>
        <sz val="14"/>
        <color theme="1"/>
        <rFont val="Times New Roman"/>
        <charset val="134"/>
      </rPr>
      <t>7</t>
    </r>
    <r>
      <rPr>
        <sz val="14"/>
        <color theme="1"/>
        <rFont val="宋体"/>
        <charset val="134"/>
      </rPr>
      <t>公里完成路基</t>
    </r>
    <r>
      <rPr>
        <sz val="14"/>
        <color theme="1"/>
        <rFont val="Times New Roman"/>
        <charset val="134"/>
      </rPr>
      <t>40%</t>
    </r>
    <r>
      <rPr>
        <sz val="14"/>
        <color theme="1"/>
        <rFont val="宋体"/>
        <charset val="134"/>
      </rPr>
      <t>，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公里计划复工，</t>
    </r>
    <r>
      <rPr>
        <sz val="14"/>
        <color theme="1"/>
        <rFont val="Times New Roman"/>
        <charset val="134"/>
      </rPr>
      <t>26</t>
    </r>
    <r>
      <rPr>
        <sz val="14"/>
        <color theme="1"/>
        <rFont val="宋体"/>
        <charset val="134"/>
      </rPr>
      <t>公里未复工。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</si>
  <si>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7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</si>
  <si>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[2016]847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</si>
  <si>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州交计划</t>
    </r>
    <r>
      <rPr>
        <sz val="14"/>
        <color theme="1"/>
        <rFont val="Times New Roman"/>
        <charset val="134"/>
      </rPr>
      <t>[2016]321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</si>
  <si>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古丈王村特大桥至古丈工业集中区</t>
    </r>
  </si>
  <si>
    <t>正在办理工可批复</t>
  </si>
  <si>
    <r>
      <rPr>
        <sz val="14"/>
        <color theme="1"/>
        <rFont val="宋体"/>
        <charset val="134"/>
      </rPr>
      <t>发布中标通知书</t>
    </r>
    <r>
      <rPr>
        <sz val="14"/>
        <color theme="1"/>
        <rFont val="Times New Roman"/>
        <charset val="134"/>
      </rPr>
      <t>8.6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</si>
  <si>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龙山县</t>
    </r>
  </si>
  <si>
    <r>
      <rPr>
        <sz val="14"/>
        <color theme="1"/>
        <rFont val="宋体"/>
        <charset val="134"/>
      </rPr>
      <t>龙山县通用机场进场道路</t>
    </r>
  </si>
  <si>
    <r>
      <rPr>
        <sz val="14"/>
        <color theme="1"/>
        <rFont val="宋体"/>
        <charset val="134"/>
      </rPr>
      <t>已完成工可编制</t>
    </r>
  </si>
  <si>
    <r>
      <rPr>
        <sz val="14"/>
        <color theme="1"/>
        <rFont val="宋体"/>
        <charset val="134"/>
      </rPr>
      <t>完成施工许可</t>
    </r>
    <r>
      <rPr>
        <sz val="14"/>
        <color theme="1"/>
        <rFont val="Times New Roman"/>
        <charset val="134"/>
      </rPr>
      <t>4.59</t>
    </r>
    <r>
      <rPr>
        <sz val="14"/>
        <color theme="1"/>
        <rFont val="宋体"/>
        <charset val="134"/>
      </rPr>
      <t>公里</t>
    </r>
  </si>
  <si>
    <r>
      <rPr>
        <sz val="12"/>
        <color theme="1"/>
        <rFont val="宋体"/>
        <charset val="134"/>
      </rPr>
      <t>古丈县</t>
    </r>
  </si>
  <si>
    <r>
      <rPr>
        <sz val="12"/>
        <color theme="1"/>
        <rFont val="Times New Roman"/>
        <charset val="134"/>
      </rPr>
      <t>S313</t>
    </r>
    <r>
      <rPr>
        <sz val="12"/>
        <color theme="1"/>
        <rFont val="宋体"/>
        <charset val="134"/>
      </rPr>
      <t>古丈罗依溪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沅陵凤滩（一期）</t>
    </r>
  </si>
  <si>
    <r>
      <rPr>
        <sz val="12"/>
        <color theme="1"/>
        <rFont val="宋体"/>
        <charset val="134"/>
      </rPr>
      <t>省道</t>
    </r>
  </si>
  <si>
    <r>
      <rPr>
        <sz val="14"/>
        <color theme="1"/>
        <rFont val="宋体"/>
        <charset val="134"/>
      </rPr>
      <t>正在开展重新招投标工作</t>
    </r>
  </si>
  <si>
    <r>
      <rPr>
        <sz val="14"/>
        <color theme="1"/>
        <rFont val="宋体"/>
        <charset val="134"/>
      </rPr>
      <t>路基、桥涵施工</t>
    </r>
    <r>
      <rPr>
        <sz val="14"/>
        <color theme="1"/>
        <rFont val="Times New Roman"/>
        <charset val="134"/>
      </rPr>
      <t>16.4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</si>
  <si>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湘发改基础</t>
    </r>
    <r>
      <rPr>
        <sz val="14"/>
        <color theme="1"/>
        <rFont val="Times New Roman"/>
        <charset val="134"/>
      </rPr>
      <t>[2015]636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</si>
  <si>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湘交办函</t>
    </r>
    <r>
      <rPr>
        <sz val="14"/>
        <color theme="1"/>
        <rFont val="Times New Roman"/>
        <charset val="134"/>
      </rPr>
      <t>[2015]769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</si>
  <si>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湘鄂川黔革命根据地旧址至张花高速芙蓉镇东互通连接公路</t>
    </r>
  </si>
  <si>
    <r>
      <rPr>
        <sz val="14"/>
        <color theme="1"/>
        <rFont val="Times New Roman"/>
        <charset val="134"/>
      </rPr>
      <t>19.6</t>
    </r>
    <r>
      <rPr>
        <sz val="14"/>
        <color theme="1"/>
        <rFont val="宋体"/>
        <charset val="134"/>
      </rPr>
      <t>公里在建，征拆完成</t>
    </r>
    <r>
      <rPr>
        <sz val="14"/>
        <color theme="1"/>
        <rFont val="Times New Roman"/>
        <charset val="134"/>
      </rPr>
      <t>97%</t>
    </r>
    <r>
      <rPr>
        <sz val="14"/>
        <color theme="1"/>
        <rFont val="宋体"/>
        <charset val="134"/>
      </rPr>
      <t>，路基完成</t>
    </r>
    <r>
      <rPr>
        <sz val="14"/>
        <color theme="1"/>
        <rFont val="Times New Roman"/>
        <charset val="134"/>
      </rPr>
      <t>97%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</si>
  <si>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宋体"/>
        <charset val="134"/>
      </rPr>
      <t>完成路面</t>
    </r>
    <r>
      <rPr>
        <sz val="14"/>
        <color theme="1"/>
        <rFont val="Times New Roman"/>
        <charset val="134"/>
      </rPr>
      <t>19.64</t>
    </r>
    <r>
      <rPr>
        <sz val="14"/>
        <color theme="1"/>
        <rFont val="宋体"/>
        <charset val="134"/>
      </rPr>
      <t>公里</t>
    </r>
  </si>
  <si>
    <r>
      <rPr>
        <sz val="14"/>
        <color theme="1"/>
        <rFont val="宋体"/>
        <charset val="134"/>
      </rPr>
      <t>永发改</t>
    </r>
    <r>
      <rPr>
        <sz val="14"/>
        <color theme="1"/>
        <rFont val="Times New Roman"/>
        <charset val="134"/>
      </rPr>
      <t>[2020]292</t>
    </r>
    <r>
      <rPr>
        <sz val="14"/>
        <color theme="1"/>
        <rFont val="宋体"/>
        <charset val="134"/>
      </rPr>
      <t>号、永发改</t>
    </r>
    <r>
      <rPr>
        <sz val="14"/>
        <color theme="1"/>
        <rFont val="Times New Roman"/>
        <charset val="134"/>
      </rPr>
      <t>[2021]206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</si>
  <si>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永交计基</t>
    </r>
    <r>
      <rPr>
        <sz val="14"/>
        <color theme="1"/>
        <rFont val="Times New Roman"/>
        <charset val="134"/>
      </rPr>
      <t>[2021]23</t>
    </r>
    <r>
      <rPr>
        <sz val="14"/>
        <color theme="1"/>
        <rFont val="宋体"/>
        <charset val="134"/>
      </rPr>
      <t>号</t>
    </r>
  </si>
  <si>
    <t>，</t>
  </si>
  <si>
    <t>自年初-累计完成投资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</si>
</sst>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_ "/>
    <numFmt numFmtId="177" formatCode="0.0_ "/>
    <numFmt numFmtId="178" formatCode="0.0_);[Red]\(0.0\)"/>
    <numFmt numFmtId="179" formatCode="0_ "/>
    <numFmt numFmtId="180" formatCode="0.00_ "/>
    <numFmt numFmtId="181" formatCode="0.000_ "/>
    <numFmt numFmtId="182" formatCode="0.00;[Red]0.00"/>
    <numFmt numFmtId="183" formatCode="[$-409]yyyy\-mm\-dd;@"/>
  </numFmts>
  <fonts count="47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3"/>
      <color theme="1"/>
      <name val="Times New Roman"/>
      <charset val="134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name val="Times New Roman"/>
      <charset val="134"/>
    </font>
    <font>
      <sz val="12"/>
      <color theme="1"/>
      <name val="Times New Roman"/>
      <charset val="134"/>
    </font>
    <font>
      <sz val="48"/>
      <color theme="1"/>
      <name val="Times New Roman"/>
      <charset val="134"/>
    </font>
    <font>
      <b/>
      <sz val="20"/>
      <color theme="1"/>
      <name val="Times New Roman"/>
      <charset val="134"/>
    </font>
    <font>
      <sz val="14"/>
      <color theme="1"/>
      <name val="方正书宋_GBK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48"/>
      <color theme="1"/>
      <name val="方正小标宋简体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6" borderId="3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4">
      <alignment vertical="center"/>
    </xf>
    <xf numFmtId="0" fontId="26" fillId="0" borderId="4">
      <alignment vertical="center"/>
    </xf>
    <xf numFmtId="0" fontId="27" fillId="0" borderId="5">
      <alignment vertical="center"/>
    </xf>
    <xf numFmtId="0" fontId="27" fillId="0" borderId="0">
      <alignment vertical="center"/>
    </xf>
    <xf numFmtId="0" fontId="28" fillId="7" borderId="6">
      <alignment vertical="center"/>
    </xf>
    <xf numFmtId="0" fontId="29" fillId="8" borderId="7">
      <alignment vertical="center"/>
    </xf>
    <xf numFmtId="0" fontId="30" fillId="8" borderId="6">
      <alignment vertical="center"/>
    </xf>
    <xf numFmtId="0" fontId="31" fillId="9" borderId="8">
      <alignment vertical="center"/>
    </xf>
    <xf numFmtId="0" fontId="32" fillId="0" borderId="9">
      <alignment vertical="center"/>
    </xf>
    <xf numFmtId="0" fontId="33" fillId="0" borderId="1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7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8" fillId="34" borderId="0">
      <alignment vertical="center"/>
    </xf>
    <xf numFmtId="0" fontId="38" fillId="35" borderId="0">
      <alignment vertical="center"/>
    </xf>
    <xf numFmtId="0" fontId="37" fillId="36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</cellStyleXfs>
  <cellXfs count="90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0" xfId="49" applyFont="1" applyFill="1" applyBorder="1" applyAlignment="1" applyProtection="1"/>
    <xf numFmtId="0" fontId="4" fillId="0" borderId="0" xfId="49" applyFont="1" applyFill="1" applyBorder="1" applyAlignment="1" applyProtection="1"/>
    <xf numFmtId="177" fontId="5" fillId="0" borderId="0" xfId="49" applyNumberFormat="1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8" fillId="0" borderId="0" xfId="49" applyFont="1" applyAlignment="1">
      <alignment horizontal="center" vertical="center" wrapText="1"/>
    </xf>
    <xf numFmtId="0" fontId="3" fillId="0" borderId="0" xfId="49" applyFont="1" applyFill="1" applyBorder="1" applyAlignment="1" applyProtection="1">
      <alignment wrapText="1"/>
    </xf>
    <xf numFmtId="178" fontId="3" fillId="0" borderId="0" xfId="49" applyNumberFormat="1" applyFont="1" applyFill="1" applyBorder="1" applyAlignment="1" applyProtection="1"/>
    <xf numFmtId="0" fontId="9" fillId="0" borderId="0" xfId="0" applyFont="1" applyFill="1" applyAlignment="1"/>
    <xf numFmtId="0" fontId="10" fillId="0" borderId="0" xfId="49" applyFont="1" applyFill="1" applyAlignment="1" applyProtection="1">
      <alignment horizontal="center" vertical="center" wrapText="1"/>
    </xf>
    <xf numFmtId="179" fontId="11" fillId="0" borderId="2" xfId="50" applyNumberFormat="1" applyFont="1" applyFill="1" applyBorder="1" applyAlignment="1" applyProtection="1">
      <alignment horizontal="center" vertical="center" wrapText="1"/>
    </xf>
    <xf numFmtId="179" fontId="7" fillId="0" borderId="2" xfId="50" applyNumberFormat="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49" fontId="7" fillId="0" borderId="2" xfId="49" applyNumberFormat="1" applyFont="1" applyFill="1" applyBorder="1" applyAlignment="1" applyProtection="1">
      <alignment horizontal="center" vertical="center" wrapText="1"/>
    </xf>
    <xf numFmtId="180" fontId="11" fillId="0" borderId="2" xfId="50" applyNumberFormat="1" applyFont="1" applyFill="1" applyBorder="1" applyAlignment="1" applyProtection="1">
      <alignment horizontal="center" vertical="center" wrapText="1"/>
    </xf>
    <xf numFmtId="180" fontId="7" fillId="0" borderId="2" xfId="50" applyNumberFormat="1" applyFont="1" applyFill="1" applyBorder="1" applyAlignment="1" applyProtection="1">
      <alignment horizontal="center" vertical="center" wrapText="1"/>
    </xf>
    <xf numFmtId="180" fontId="6" fillId="0" borderId="2" xfId="49" applyNumberFormat="1" applyFont="1" applyFill="1" applyBorder="1" applyAlignment="1" applyProtection="1">
      <alignment horizontal="center" vertical="center" wrapText="1"/>
    </xf>
    <xf numFmtId="180" fontId="7" fillId="0" borderId="2" xfId="49" applyNumberFormat="1" applyFont="1" applyFill="1" applyBorder="1" applyAlignment="1" applyProtection="1">
      <alignment horizontal="center" vertical="center" wrapText="1"/>
    </xf>
    <xf numFmtId="0" fontId="6" fillId="0" borderId="2" xfId="49" applyNumberFormat="1" applyFont="1" applyFill="1" applyBorder="1" applyAlignment="1" applyProtection="1">
      <alignment horizontal="center" vertical="center" wrapText="1"/>
    </xf>
    <xf numFmtId="179" fontId="6" fillId="0" borderId="2" xfId="49" applyNumberFormat="1" applyFont="1" applyFill="1" applyBorder="1" applyAlignment="1" applyProtection="1">
      <alignment horizontal="center" vertical="center" wrapText="1"/>
    </xf>
    <xf numFmtId="179" fontId="4" fillId="0" borderId="2" xfId="49" applyNumberFormat="1" applyFont="1" applyFill="1" applyBorder="1" applyAlignment="1" applyProtection="1">
      <alignment horizontal="center" vertical="center" wrapText="1"/>
    </xf>
    <xf numFmtId="179" fontId="7" fillId="0" borderId="2" xfId="49" applyNumberFormat="1" applyFont="1" applyFill="1" applyBorder="1" applyAlignment="1" applyProtection="1">
      <alignment horizontal="center" vertical="center" wrapText="1"/>
    </xf>
    <xf numFmtId="179" fontId="12" fillId="0" borderId="2" xfId="49" applyNumberFormat="1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/>
    </xf>
    <xf numFmtId="58" fontId="11" fillId="0" borderId="2" xfId="51" applyNumberFormat="1" applyFont="1" applyFill="1" applyBorder="1" applyAlignment="1" applyProtection="1">
      <alignment horizontal="center" vertical="center" wrapText="1"/>
    </xf>
    <xf numFmtId="180" fontId="4" fillId="0" borderId="2" xfId="49" applyNumberFormat="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/>
    <xf numFmtId="177" fontId="6" fillId="0" borderId="2" xfId="49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179" fontId="6" fillId="0" borderId="2" xfId="50" applyNumberFormat="1" applyFont="1" applyFill="1" applyBorder="1" applyAlignment="1" applyProtection="1">
      <alignment horizontal="center" vertical="center" wrapText="1"/>
    </xf>
    <xf numFmtId="180" fontId="6" fillId="0" borderId="2" xfId="50" applyNumberFormat="1" applyFont="1" applyFill="1" applyBorder="1" applyAlignment="1" applyProtection="1">
      <alignment horizontal="center" vertical="center" wrapText="1"/>
    </xf>
    <xf numFmtId="179" fontId="6" fillId="0" borderId="2" xfId="49" applyNumberFormat="1" applyFont="1" applyFill="1" applyBorder="1" applyAlignment="1" applyProtection="1">
      <alignment horizontal="justify" vertical="center" wrapText="1"/>
    </xf>
    <xf numFmtId="181" fontId="6" fillId="0" borderId="2" xfId="49" applyNumberFormat="1" applyFont="1" applyFill="1" applyBorder="1" applyAlignment="1" applyProtection="1">
      <alignment horizontal="center" vertical="center" wrapText="1"/>
    </xf>
    <xf numFmtId="49" fontId="6" fillId="2" borderId="2" xfId="49" applyNumberFormat="1" applyFont="1" applyFill="1" applyBorder="1" applyAlignment="1" applyProtection="1">
      <alignment horizontal="center" vertical="center" wrapText="1"/>
    </xf>
    <xf numFmtId="0" fontId="6" fillId="2" borderId="2" xfId="49" applyFont="1" applyFill="1" applyBorder="1" applyAlignment="1" applyProtection="1">
      <alignment horizontal="center" vertical="center" wrapText="1"/>
    </xf>
    <xf numFmtId="0" fontId="8" fillId="0" borderId="0" xfId="49" applyFont="1" applyFill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9" fontId="6" fillId="0" borderId="2" xfId="52" applyNumberFormat="1" applyFont="1" applyFill="1" applyBorder="1" applyAlignment="1" applyProtection="1">
      <alignment horizontal="center" vertical="center" wrapText="1"/>
    </xf>
    <xf numFmtId="49" fontId="6" fillId="5" borderId="2" xfId="49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13" fillId="5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82" fontId="0" fillId="0" borderId="0" xfId="0" applyNumberFormat="1" applyFont="1" applyBorder="1" applyAlignment="1">
      <alignment horizontal="center" vertical="center"/>
    </xf>
    <xf numFmtId="182" fontId="0" fillId="5" borderId="0" xfId="0" applyNumberFormat="1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82" fontId="17" fillId="5" borderId="2" xfId="0" applyNumberFormat="1" applyFont="1" applyFill="1" applyBorder="1" applyAlignment="1">
      <alignment horizontal="center" vertical="center" wrapText="1"/>
    </xf>
    <xf numFmtId="183" fontId="18" fillId="5" borderId="2" xfId="0" applyNumberFormat="1" applyFont="1" applyFill="1" applyBorder="1" applyAlignment="1">
      <alignment horizontal="center" vertical="center" wrapText="1"/>
    </xf>
    <xf numFmtId="182" fontId="18" fillId="5" borderId="2" xfId="0" applyNumberFormat="1" applyFont="1" applyFill="1" applyBorder="1" applyAlignment="1">
      <alignment horizontal="center" vertical="center" wrapText="1"/>
    </xf>
    <xf numFmtId="183" fontId="18" fillId="5" borderId="2" xfId="0" applyNumberFormat="1" applyFont="1" applyFill="1" applyBorder="1" applyAlignment="1">
      <alignment horizontal="center" vertical="center"/>
    </xf>
    <xf numFmtId="182" fontId="18" fillId="5" borderId="2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 wrapText="1"/>
    </xf>
    <xf numFmtId="14" fontId="18" fillId="5" borderId="2" xfId="0" applyNumberFormat="1" applyFont="1" applyFill="1" applyBorder="1" applyAlignment="1">
      <alignment horizontal="center" vertical="center" wrapText="1"/>
    </xf>
    <xf numFmtId="183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8" fillId="5" borderId="2" xfId="0" applyNumberFormat="1" applyFont="1" applyFill="1" applyBorder="1" applyAlignment="1">
      <alignment horizontal="center" vertical="center" wrapText="1"/>
    </xf>
    <xf numFmtId="14" fontId="18" fillId="5" borderId="2" xfId="0" applyNumberFormat="1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9" fillId="5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82" fontId="19" fillId="0" borderId="2" xfId="0" applyNumberFormat="1" applyFont="1" applyFill="1" applyBorder="1" applyAlignment="1">
      <alignment horizontal="center" vertical="center" wrapText="1"/>
    </xf>
    <xf numFmtId="182" fontId="19" fillId="0" borderId="2" xfId="0" applyNumberFormat="1" applyFont="1" applyBorder="1" applyAlignment="1">
      <alignment horizontal="center" vertical="center" wrapText="1"/>
    </xf>
    <xf numFmtId="182" fontId="18" fillId="0" borderId="2" xfId="0" applyNumberFormat="1" applyFont="1" applyFill="1" applyBorder="1" applyAlignment="1">
      <alignment horizontal="center" vertical="center" wrapText="1"/>
    </xf>
    <xf numFmtId="182" fontId="19" fillId="5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" xfId="49"/>
    <cellStyle name="普通_活用表_亿元表" xfId="50"/>
    <cellStyle name="常规 10 3 2" xfId="51"/>
    <cellStyle name="常规 2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159056</xdr:colOff>
      <xdr:row>166</xdr:row>
      <xdr:rowOff>0</xdr:rowOff>
    </xdr:from>
    <xdr:to>
      <xdr:col>2</xdr:col>
      <xdr:colOff>602921</xdr:colOff>
      <xdr:row>166</xdr:row>
      <xdr:rowOff>203200</xdr:rowOff>
    </xdr:to>
    <xdr:sp>
      <xdr:nvSpPr>
        <xdr:cNvPr id="2" name="Text Box 1"/>
        <xdr:cNvSpPr txBox="1"/>
      </xdr:nvSpPr>
      <xdr:spPr>
        <a:xfrm rot="1772998">
          <a:off x="1441450" y="147389850"/>
          <a:ext cx="443865" cy="20320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158</xdr:row>
      <xdr:rowOff>0</xdr:rowOff>
    </xdr:from>
    <xdr:to>
      <xdr:col>2</xdr:col>
      <xdr:colOff>602921</xdr:colOff>
      <xdr:row>158</xdr:row>
      <xdr:rowOff>203200</xdr:rowOff>
    </xdr:to>
    <xdr:sp>
      <xdr:nvSpPr>
        <xdr:cNvPr id="8" name="Text Box 1"/>
        <xdr:cNvSpPr txBox="1"/>
      </xdr:nvSpPr>
      <xdr:spPr>
        <a:xfrm rot="1772998">
          <a:off x="1441450" y="140785850"/>
          <a:ext cx="443865" cy="20320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97</xdr:row>
      <xdr:rowOff>0</xdr:rowOff>
    </xdr:from>
    <xdr:to>
      <xdr:col>2</xdr:col>
      <xdr:colOff>602921</xdr:colOff>
      <xdr:row>97</xdr:row>
      <xdr:rowOff>196850</xdr:rowOff>
    </xdr:to>
    <xdr:sp>
      <xdr:nvSpPr>
        <xdr:cNvPr id="20" name="Text Box 1"/>
        <xdr:cNvSpPr txBox="1"/>
      </xdr:nvSpPr>
      <xdr:spPr>
        <a:xfrm rot="1772998">
          <a:off x="1441450" y="87522050"/>
          <a:ext cx="443865" cy="19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166</xdr:row>
      <xdr:rowOff>0</xdr:rowOff>
    </xdr:from>
    <xdr:to>
      <xdr:col>2</xdr:col>
      <xdr:colOff>608001</xdr:colOff>
      <xdr:row>166</xdr:row>
      <xdr:rowOff>203200</xdr:rowOff>
    </xdr:to>
    <xdr:sp>
      <xdr:nvSpPr>
        <xdr:cNvPr id="56" name="Text Box 1"/>
        <xdr:cNvSpPr txBox="1"/>
      </xdr:nvSpPr>
      <xdr:spPr>
        <a:xfrm rot="1772998">
          <a:off x="1441450" y="147389850"/>
          <a:ext cx="448945" cy="20320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158</xdr:row>
      <xdr:rowOff>0</xdr:rowOff>
    </xdr:from>
    <xdr:to>
      <xdr:col>2</xdr:col>
      <xdr:colOff>608001</xdr:colOff>
      <xdr:row>158</xdr:row>
      <xdr:rowOff>203200</xdr:rowOff>
    </xdr:to>
    <xdr:sp>
      <xdr:nvSpPr>
        <xdr:cNvPr id="62" name="Text Box 1"/>
        <xdr:cNvSpPr txBox="1"/>
      </xdr:nvSpPr>
      <xdr:spPr>
        <a:xfrm rot="1772998">
          <a:off x="1441450" y="140785850"/>
          <a:ext cx="448945" cy="20320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164</xdr:row>
      <xdr:rowOff>0</xdr:rowOff>
    </xdr:from>
    <xdr:to>
      <xdr:col>2</xdr:col>
      <xdr:colOff>608001</xdr:colOff>
      <xdr:row>164</xdr:row>
      <xdr:rowOff>203200</xdr:rowOff>
    </xdr:to>
    <xdr:sp>
      <xdr:nvSpPr>
        <xdr:cNvPr id="74" name="Text Box 1"/>
        <xdr:cNvSpPr txBox="1"/>
      </xdr:nvSpPr>
      <xdr:spPr>
        <a:xfrm rot="1772998">
          <a:off x="1441450" y="145738850"/>
          <a:ext cx="448945" cy="20320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97</xdr:row>
      <xdr:rowOff>0</xdr:rowOff>
    </xdr:from>
    <xdr:to>
      <xdr:col>2</xdr:col>
      <xdr:colOff>761671</xdr:colOff>
      <xdr:row>97</xdr:row>
      <xdr:rowOff>196850</xdr:rowOff>
    </xdr:to>
    <xdr:sp>
      <xdr:nvSpPr>
        <xdr:cNvPr id="86" name="Text Box 1"/>
        <xdr:cNvSpPr txBox="1"/>
      </xdr:nvSpPr>
      <xdr:spPr>
        <a:xfrm rot="1772998">
          <a:off x="1441450" y="87522050"/>
          <a:ext cx="602615" cy="19685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158</xdr:row>
      <xdr:rowOff>0</xdr:rowOff>
    </xdr:from>
    <xdr:to>
      <xdr:col>2</xdr:col>
      <xdr:colOff>761671</xdr:colOff>
      <xdr:row>158</xdr:row>
      <xdr:rowOff>203200</xdr:rowOff>
    </xdr:to>
    <xdr:sp>
      <xdr:nvSpPr>
        <xdr:cNvPr id="122" name="Text Box 1"/>
        <xdr:cNvSpPr txBox="1"/>
      </xdr:nvSpPr>
      <xdr:spPr>
        <a:xfrm rot="1772998">
          <a:off x="1441450" y="140785850"/>
          <a:ext cx="602615" cy="20320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158</xdr:row>
      <xdr:rowOff>0</xdr:rowOff>
    </xdr:from>
    <xdr:to>
      <xdr:col>2</xdr:col>
      <xdr:colOff>766751</xdr:colOff>
      <xdr:row>158</xdr:row>
      <xdr:rowOff>203200</xdr:rowOff>
    </xdr:to>
    <xdr:sp>
      <xdr:nvSpPr>
        <xdr:cNvPr id="134" name="Text Box 1"/>
        <xdr:cNvSpPr txBox="1"/>
      </xdr:nvSpPr>
      <xdr:spPr>
        <a:xfrm rot="1772998">
          <a:off x="1441450" y="140785850"/>
          <a:ext cx="607695" cy="20320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164</xdr:row>
      <xdr:rowOff>0</xdr:rowOff>
    </xdr:from>
    <xdr:to>
      <xdr:col>2</xdr:col>
      <xdr:colOff>766751</xdr:colOff>
      <xdr:row>164</xdr:row>
      <xdr:rowOff>203200</xdr:rowOff>
    </xdr:to>
    <xdr:sp>
      <xdr:nvSpPr>
        <xdr:cNvPr id="146" name="Text Box 1"/>
        <xdr:cNvSpPr txBox="1"/>
      </xdr:nvSpPr>
      <xdr:spPr>
        <a:xfrm rot="1772998">
          <a:off x="1441450" y="145738850"/>
          <a:ext cx="607695" cy="20320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166</xdr:row>
      <xdr:rowOff>0</xdr:rowOff>
    </xdr:from>
    <xdr:to>
      <xdr:col>2</xdr:col>
      <xdr:colOff>761671</xdr:colOff>
      <xdr:row>166</xdr:row>
      <xdr:rowOff>203200</xdr:rowOff>
    </xdr:to>
    <xdr:sp>
      <xdr:nvSpPr>
        <xdr:cNvPr id="158" name="Text Box 1"/>
        <xdr:cNvSpPr txBox="1"/>
      </xdr:nvSpPr>
      <xdr:spPr>
        <a:xfrm rot="1772998">
          <a:off x="1441450" y="147389850"/>
          <a:ext cx="602615" cy="20320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166</xdr:row>
      <xdr:rowOff>0</xdr:rowOff>
    </xdr:from>
    <xdr:to>
      <xdr:col>2</xdr:col>
      <xdr:colOff>766751</xdr:colOff>
      <xdr:row>166</xdr:row>
      <xdr:rowOff>203200</xdr:rowOff>
    </xdr:to>
    <xdr:sp>
      <xdr:nvSpPr>
        <xdr:cNvPr id="164" name="Text Box 1"/>
        <xdr:cNvSpPr txBox="1"/>
      </xdr:nvSpPr>
      <xdr:spPr>
        <a:xfrm rot="1772998">
          <a:off x="1441450" y="147389850"/>
          <a:ext cx="607695" cy="20320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151</xdr:row>
      <xdr:rowOff>0</xdr:rowOff>
    </xdr:from>
    <xdr:to>
      <xdr:col>2</xdr:col>
      <xdr:colOff>608001</xdr:colOff>
      <xdr:row>151</xdr:row>
      <xdr:rowOff>203200</xdr:rowOff>
    </xdr:to>
    <xdr:sp>
      <xdr:nvSpPr>
        <xdr:cNvPr id="242" name="Text Box 1"/>
        <xdr:cNvSpPr txBox="1"/>
      </xdr:nvSpPr>
      <xdr:spPr>
        <a:xfrm rot="1772998">
          <a:off x="1441450" y="134715250"/>
          <a:ext cx="448945" cy="20320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151</xdr:row>
      <xdr:rowOff>0</xdr:rowOff>
    </xdr:from>
    <xdr:to>
      <xdr:col>2</xdr:col>
      <xdr:colOff>766751</xdr:colOff>
      <xdr:row>151</xdr:row>
      <xdr:rowOff>203200</xdr:rowOff>
    </xdr:to>
    <xdr:sp>
      <xdr:nvSpPr>
        <xdr:cNvPr id="254" name="Text Box 1"/>
        <xdr:cNvSpPr txBox="1"/>
      </xdr:nvSpPr>
      <xdr:spPr>
        <a:xfrm rot="1772998">
          <a:off x="1441450" y="134715250"/>
          <a:ext cx="607695" cy="20320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110</xdr:row>
      <xdr:rowOff>0</xdr:rowOff>
    </xdr:from>
    <xdr:to>
      <xdr:col>2</xdr:col>
      <xdr:colOff>602921</xdr:colOff>
      <xdr:row>110</xdr:row>
      <xdr:rowOff>205740</xdr:rowOff>
    </xdr:to>
    <xdr:sp>
      <xdr:nvSpPr>
        <xdr:cNvPr id="290" name="Text Box 1"/>
        <xdr:cNvSpPr txBox="1"/>
      </xdr:nvSpPr>
      <xdr:spPr>
        <a:xfrm rot="1772998">
          <a:off x="1441450" y="98507550"/>
          <a:ext cx="443865" cy="20574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110</xdr:row>
      <xdr:rowOff>0</xdr:rowOff>
    </xdr:from>
    <xdr:to>
      <xdr:col>2</xdr:col>
      <xdr:colOff>608001</xdr:colOff>
      <xdr:row>110</xdr:row>
      <xdr:rowOff>205740</xdr:rowOff>
    </xdr:to>
    <xdr:sp>
      <xdr:nvSpPr>
        <xdr:cNvPr id="291" name="Text Box 1"/>
        <xdr:cNvSpPr txBox="1"/>
      </xdr:nvSpPr>
      <xdr:spPr>
        <a:xfrm rot="1772998">
          <a:off x="1441450" y="98507550"/>
          <a:ext cx="448945" cy="20574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110</xdr:row>
      <xdr:rowOff>0</xdr:rowOff>
    </xdr:from>
    <xdr:to>
      <xdr:col>2</xdr:col>
      <xdr:colOff>761671</xdr:colOff>
      <xdr:row>110</xdr:row>
      <xdr:rowOff>205740</xdr:rowOff>
    </xdr:to>
    <xdr:sp>
      <xdr:nvSpPr>
        <xdr:cNvPr id="292" name="Text Box 1"/>
        <xdr:cNvSpPr txBox="1"/>
      </xdr:nvSpPr>
      <xdr:spPr>
        <a:xfrm rot="1772998">
          <a:off x="1441450" y="98507550"/>
          <a:ext cx="602615" cy="20574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110</xdr:row>
      <xdr:rowOff>0</xdr:rowOff>
    </xdr:from>
    <xdr:to>
      <xdr:col>2</xdr:col>
      <xdr:colOff>766751</xdr:colOff>
      <xdr:row>110</xdr:row>
      <xdr:rowOff>205740</xdr:rowOff>
    </xdr:to>
    <xdr:sp>
      <xdr:nvSpPr>
        <xdr:cNvPr id="293" name="Text Box 1"/>
        <xdr:cNvSpPr txBox="1"/>
      </xdr:nvSpPr>
      <xdr:spPr>
        <a:xfrm rot="1772998">
          <a:off x="1441450" y="98507550"/>
          <a:ext cx="607695" cy="205740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110</xdr:row>
      <xdr:rowOff>0</xdr:rowOff>
    </xdr:from>
    <xdr:to>
      <xdr:col>2</xdr:col>
      <xdr:colOff>602921</xdr:colOff>
      <xdr:row>110</xdr:row>
      <xdr:rowOff>207645</xdr:rowOff>
    </xdr:to>
    <xdr:sp>
      <xdr:nvSpPr>
        <xdr:cNvPr id="294" name="Text Box 1"/>
        <xdr:cNvSpPr txBox="1"/>
      </xdr:nvSpPr>
      <xdr:spPr>
        <a:xfrm rot="1772998">
          <a:off x="1441450" y="98507550"/>
          <a:ext cx="443865" cy="207645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110</xdr:row>
      <xdr:rowOff>0</xdr:rowOff>
    </xdr:from>
    <xdr:to>
      <xdr:col>2</xdr:col>
      <xdr:colOff>608001</xdr:colOff>
      <xdr:row>110</xdr:row>
      <xdr:rowOff>207645</xdr:rowOff>
    </xdr:to>
    <xdr:sp>
      <xdr:nvSpPr>
        <xdr:cNvPr id="295" name="Text Box 1"/>
        <xdr:cNvSpPr txBox="1"/>
      </xdr:nvSpPr>
      <xdr:spPr>
        <a:xfrm rot="1772998">
          <a:off x="1441450" y="98507550"/>
          <a:ext cx="448945" cy="207645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110</xdr:row>
      <xdr:rowOff>0</xdr:rowOff>
    </xdr:from>
    <xdr:to>
      <xdr:col>2</xdr:col>
      <xdr:colOff>761671</xdr:colOff>
      <xdr:row>110</xdr:row>
      <xdr:rowOff>207645</xdr:rowOff>
    </xdr:to>
    <xdr:sp>
      <xdr:nvSpPr>
        <xdr:cNvPr id="296" name="Text Box 1"/>
        <xdr:cNvSpPr txBox="1"/>
      </xdr:nvSpPr>
      <xdr:spPr>
        <a:xfrm rot="1772998">
          <a:off x="1441450" y="98507550"/>
          <a:ext cx="602615" cy="207645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110</xdr:row>
      <xdr:rowOff>0</xdr:rowOff>
    </xdr:from>
    <xdr:to>
      <xdr:col>2</xdr:col>
      <xdr:colOff>766751</xdr:colOff>
      <xdr:row>110</xdr:row>
      <xdr:rowOff>207645</xdr:rowOff>
    </xdr:to>
    <xdr:sp>
      <xdr:nvSpPr>
        <xdr:cNvPr id="297" name="Text Box 1"/>
        <xdr:cNvSpPr txBox="1"/>
      </xdr:nvSpPr>
      <xdr:spPr>
        <a:xfrm rot="1772998">
          <a:off x="1441450" y="98507550"/>
          <a:ext cx="607695" cy="207645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123</xdr:row>
      <xdr:rowOff>0</xdr:rowOff>
    </xdr:from>
    <xdr:to>
      <xdr:col>2</xdr:col>
      <xdr:colOff>602921</xdr:colOff>
      <xdr:row>123</xdr:row>
      <xdr:rowOff>207645</xdr:rowOff>
    </xdr:to>
    <xdr:sp>
      <xdr:nvSpPr>
        <xdr:cNvPr id="298" name="Text Box 1"/>
        <xdr:cNvSpPr txBox="1"/>
      </xdr:nvSpPr>
      <xdr:spPr>
        <a:xfrm rot="1772998">
          <a:off x="1441450" y="109950250"/>
          <a:ext cx="443865" cy="207645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123</xdr:row>
      <xdr:rowOff>0</xdr:rowOff>
    </xdr:from>
    <xdr:to>
      <xdr:col>2</xdr:col>
      <xdr:colOff>608001</xdr:colOff>
      <xdr:row>123</xdr:row>
      <xdr:rowOff>207645</xdr:rowOff>
    </xdr:to>
    <xdr:sp>
      <xdr:nvSpPr>
        <xdr:cNvPr id="316" name="Text Box 1"/>
        <xdr:cNvSpPr txBox="1"/>
      </xdr:nvSpPr>
      <xdr:spPr>
        <a:xfrm rot="1772998">
          <a:off x="1441450" y="109950250"/>
          <a:ext cx="448945" cy="207645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123</xdr:row>
      <xdr:rowOff>0</xdr:rowOff>
    </xdr:from>
    <xdr:to>
      <xdr:col>2</xdr:col>
      <xdr:colOff>761671</xdr:colOff>
      <xdr:row>123</xdr:row>
      <xdr:rowOff>207645</xdr:rowOff>
    </xdr:to>
    <xdr:sp>
      <xdr:nvSpPr>
        <xdr:cNvPr id="346" name="Text Box 1"/>
        <xdr:cNvSpPr txBox="1"/>
      </xdr:nvSpPr>
      <xdr:spPr>
        <a:xfrm rot="1772998">
          <a:off x="1441450" y="109950250"/>
          <a:ext cx="602615" cy="207645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159056</xdr:colOff>
      <xdr:row>123</xdr:row>
      <xdr:rowOff>0</xdr:rowOff>
    </xdr:from>
    <xdr:to>
      <xdr:col>2</xdr:col>
      <xdr:colOff>766751</xdr:colOff>
      <xdr:row>123</xdr:row>
      <xdr:rowOff>207645</xdr:rowOff>
    </xdr:to>
    <xdr:sp>
      <xdr:nvSpPr>
        <xdr:cNvPr id="358" name="Text Box 1"/>
        <xdr:cNvSpPr txBox="1"/>
      </xdr:nvSpPr>
      <xdr:spPr>
        <a:xfrm rot="1772998">
          <a:off x="1441450" y="109950250"/>
          <a:ext cx="607695" cy="207645"/>
        </a:xfrm>
        <a:prstGeom prst="rect">
          <a:avLst/>
        </a:prstGeom>
        <a:noFill/>
        <a:ln w="9525">
          <a:noFill/>
        </a:ln>
      </xdr:spPr>
      <xdr:txBody>
        <a:bodyPr vertOverflow="overflow" vert="horz" wrap="none" lIns="0" tIns="0" rIns="0" bIns="0" anchor="t" anchorCtr="0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5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 </a:t>
          </a:r>
          <a:endParaRPr lang="zh-CN" altLang="en-US" sz="105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0"/>
  <sheetViews>
    <sheetView tabSelected="1" zoomScale="130" zoomScaleNormal="130" workbookViewId="0">
      <pane ySplit="2" topLeftCell="A278" activePane="bottomLeft" state="frozen"/>
      <selection/>
      <selection pane="bottomLeft" activeCell="A1" sqref="A1:K1"/>
    </sheetView>
  </sheetViews>
  <sheetFormatPr defaultColWidth="9" defaultRowHeight="14.25"/>
  <cols>
    <col min="1" max="1" width="5.86666666666667" style="59" customWidth="1"/>
    <col min="2" max="2" width="10.1083333333333" style="59" customWidth="1"/>
    <col min="3" max="3" width="9.99166666666667" style="59" customWidth="1"/>
    <col min="4" max="4" width="49.2333333333333" style="60" customWidth="1"/>
    <col min="5" max="5" width="20.3166666666667" style="59" customWidth="1"/>
    <col min="6" max="6" width="29.5583333333333" style="59" customWidth="1"/>
    <col min="7" max="7" width="11.8916666666667" style="61" customWidth="1"/>
    <col min="8" max="8" width="11.775" style="62" customWidth="1"/>
    <col min="9" max="9" width="18.5333333333333" style="63" customWidth="1"/>
    <col min="10" max="10" width="11.225" style="63" customWidth="1"/>
    <col min="11" max="11" width="7.44166666666667" style="59" customWidth="1"/>
  </cols>
  <sheetData>
    <row r="1" ht="25" customHeight="1" spans="1:11">
      <c r="A1" s="64" t="s">
        <v>0</v>
      </c>
      <c r="B1" s="65"/>
      <c r="C1" s="65"/>
      <c r="D1" s="66"/>
      <c r="E1" s="65"/>
      <c r="F1" s="65"/>
      <c r="G1" s="65"/>
      <c r="H1" s="65"/>
      <c r="I1" s="66"/>
      <c r="J1" s="66"/>
      <c r="K1" s="65"/>
    </row>
    <row r="2" ht="50" customHeight="1" spans="1:11">
      <c r="A2" s="67" t="s">
        <v>1</v>
      </c>
      <c r="B2" s="67" t="s">
        <v>2</v>
      </c>
      <c r="C2" s="67" t="s">
        <v>3</v>
      </c>
      <c r="D2" s="67" t="s">
        <v>4</v>
      </c>
      <c r="E2" s="67" t="s">
        <v>5</v>
      </c>
      <c r="F2" s="67" t="s">
        <v>6</v>
      </c>
      <c r="G2" s="67" t="s">
        <v>7</v>
      </c>
      <c r="H2" s="71" t="s">
        <v>8</v>
      </c>
      <c r="I2" s="71" t="s">
        <v>9</v>
      </c>
      <c r="J2" s="71" t="s">
        <v>10</v>
      </c>
      <c r="K2" s="67" t="s">
        <v>11</v>
      </c>
    </row>
    <row r="3" spans="1:11">
      <c r="A3" s="68">
        <v>1</v>
      </c>
      <c r="B3" s="69" t="s">
        <v>12</v>
      </c>
      <c r="C3" s="69" t="s">
        <v>13</v>
      </c>
      <c r="D3" s="69" t="s">
        <v>14</v>
      </c>
      <c r="E3" s="69" t="s">
        <v>15</v>
      </c>
      <c r="F3" s="69" t="s">
        <v>16</v>
      </c>
      <c r="G3" s="72">
        <v>45922</v>
      </c>
      <c r="H3" s="73">
        <v>17604.09</v>
      </c>
      <c r="I3" s="73">
        <v>6506</v>
      </c>
      <c r="J3" s="73">
        <f>I3</f>
        <v>6506</v>
      </c>
      <c r="K3" s="69" t="s">
        <v>17</v>
      </c>
    </row>
    <row r="4" spans="1:11">
      <c r="A4" s="68">
        <v>2</v>
      </c>
      <c r="B4" s="69" t="s">
        <v>12</v>
      </c>
      <c r="C4" s="69" t="s">
        <v>13</v>
      </c>
      <c r="D4" s="69" t="s">
        <v>14</v>
      </c>
      <c r="E4" s="69" t="s">
        <v>15</v>
      </c>
      <c r="F4" s="69" t="s">
        <v>18</v>
      </c>
      <c r="G4" s="72">
        <v>45922</v>
      </c>
      <c r="H4" s="73">
        <v>26986.34</v>
      </c>
      <c r="I4" s="73">
        <v>6740</v>
      </c>
      <c r="J4" s="73">
        <f>I4</f>
        <v>6740</v>
      </c>
      <c r="K4" s="69" t="s">
        <v>17</v>
      </c>
    </row>
    <row r="5" s="54" customFormat="1" ht="27" spans="1:11">
      <c r="A5" s="68">
        <v>3</v>
      </c>
      <c r="B5" s="69" t="s">
        <v>12</v>
      </c>
      <c r="C5" s="69" t="s">
        <v>13</v>
      </c>
      <c r="D5" s="69" t="s">
        <v>19</v>
      </c>
      <c r="E5" s="69" t="s">
        <v>20</v>
      </c>
      <c r="F5" s="69" t="s">
        <v>16</v>
      </c>
      <c r="G5" s="69" t="s">
        <v>21</v>
      </c>
      <c r="H5" s="73">
        <v>31451.2</v>
      </c>
      <c r="I5" s="73">
        <v>10600</v>
      </c>
      <c r="J5" s="73">
        <v>10600</v>
      </c>
      <c r="K5" s="69" t="s">
        <v>17</v>
      </c>
    </row>
    <row r="6" s="54" customFormat="1" ht="27" spans="1:11">
      <c r="A6" s="68">
        <v>4</v>
      </c>
      <c r="B6" s="69" t="s">
        <v>12</v>
      </c>
      <c r="C6" s="69" t="s">
        <v>13</v>
      </c>
      <c r="D6" s="69" t="s">
        <v>19</v>
      </c>
      <c r="E6" s="69" t="s">
        <v>22</v>
      </c>
      <c r="F6" s="69" t="s">
        <v>18</v>
      </c>
      <c r="G6" s="69" t="s">
        <v>21</v>
      </c>
      <c r="H6" s="73">
        <v>13479.08</v>
      </c>
      <c r="I6" s="73">
        <v>6000</v>
      </c>
      <c r="J6" s="73">
        <v>6000</v>
      </c>
      <c r="K6" s="69" t="s">
        <v>17</v>
      </c>
    </row>
    <row r="7" s="54" customFormat="1" ht="27" spans="1:11">
      <c r="A7" s="68">
        <v>5</v>
      </c>
      <c r="B7" s="69" t="s">
        <v>12</v>
      </c>
      <c r="C7" s="69" t="s">
        <v>13</v>
      </c>
      <c r="D7" s="69" t="s">
        <v>19</v>
      </c>
      <c r="E7" s="69" t="s">
        <v>23</v>
      </c>
      <c r="F7" s="69" t="s">
        <v>24</v>
      </c>
      <c r="G7" s="72">
        <v>45957</v>
      </c>
      <c r="H7" s="73">
        <v>49508</v>
      </c>
      <c r="I7" s="73">
        <v>6082</v>
      </c>
      <c r="J7" s="73">
        <v>6082</v>
      </c>
      <c r="K7" s="69" t="s">
        <v>17</v>
      </c>
    </row>
    <row r="8" s="54" customFormat="1" ht="27" spans="1:11">
      <c r="A8" s="68">
        <v>6</v>
      </c>
      <c r="B8" s="69" t="s">
        <v>12</v>
      </c>
      <c r="C8" s="69" t="s">
        <v>13</v>
      </c>
      <c r="D8" s="69" t="s">
        <v>19</v>
      </c>
      <c r="E8" s="69" t="s">
        <v>25</v>
      </c>
      <c r="F8" s="69" t="s">
        <v>26</v>
      </c>
      <c r="G8" s="72">
        <v>45957</v>
      </c>
      <c r="H8" s="73">
        <v>39811</v>
      </c>
      <c r="I8" s="73">
        <v>8135</v>
      </c>
      <c r="J8" s="73">
        <v>8135</v>
      </c>
      <c r="K8" s="69" t="s">
        <v>17</v>
      </c>
    </row>
    <row r="9" s="54" customFormat="1" ht="27" spans="1:11">
      <c r="A9" s="68">
        <v>7</v>
      </c>
      <c r="B9" s="69" t="s">
        <v>12</v>
      </c>
      <c r="C9" s="69" t="s">
        <v>13</v>
      </c>
      <c r="D9" s="69" t="s">
        <v>19</v>
      </c>
      <c r="E9" s="69" t="s">
        <v>27</v>
      </c>
      <c r="F9" s="69" t="s">
        <v>26</v>
      </c>
      <c r="G9" s="72" t="s">
        <v>28</v>
      </c>
      <c r="H9" s="73">
        <v>30653.49</v>
      </c>
      <c r="I9" s="73">
        <v>5835</v>
      </c>
      <c r="J9" s="73">
        <v>5835</v>
      </c>
      <c r="K9" s="69" t="s">
        <v>17</v>
      </c>
    </row>
    <row r="10" s="54" customFormat="1" ht="27" spans="1:11">
      <c r="A10" s="68">
        <v>8</v>
      </c>
      <c r="B10" s="69" t="s">
        <v>12</v>
      </c>
      <c r="C10" s="69" t="s">
        <v>13</v>
      </c>
      <c r="D10" s="69" t="s">
        <v>19</v>
      </c>
      <c r="E10" s="69" t="s">
        <v>29</v>
      </c>
      <c r="F10" s="69" t="s">
        <v>30</v>
      </c>
      <c r="G10" s="72">
        <v>45980</v>
      </c>
      <c r="H10" s="73">
        <v>31629.11</v>
      </c>
      <c r="I10" s="73">
        <v>6385.29</v>
      </c>
      <c r="J10" s="73">
        <v>6385.29</v>
      </c>
      <c r="K10" s="69" t="s">
        <v>17</v>
      </c>
    </row>
    <row r="11" spans="1:11">
      <c r="A11" s="68">
        <v>9</v>
      </c>
      <c r="B11" s="69" t="s">
        <v>12</v>
      </c>
      <c r="C11" s="69" t="s">
        <v>13</v>
      </c>
      <c r="D11" s="69" t="s">
        <v>31</v>
      </c>
      <c r="E11" s="69" t="s">
        <v>32</v>
      </c>
      <c r="F11" s="69" t="s">
        <v>26</v>
      </c>
      <c r="G11" s="72">
        <v>45969</v>
      </c>
      <c r="H11" s="73">
        <v>23373.61</v>
      </c>
      <c r="I11" s="73">
        <v>3086</v>
      </c>
      <c r="J11" s="73">
        <v>3086</v>
      </c>
      <c r="K11" s="69" t="s">
        <v>17</v>
      </c>
    </row>
    <row r="12" spans="1:11">
      <c r="A12" s="68">
        <v>10</v>
      </c>
      <c r="B12" s="69" t="s">
        <v>12</v>
      </c>
      <c r="C12" s="69" t="s">
        <v>13</v>
      </c>
      <c r="D12" s="69" t="s">
        <v>31</v>
      </c>
      <c r="E12" s="69" t="s">
        <v>33</v>
      </c>
      <c r="F12" s="69" t="s">
        <v>16</v>
      </c>
      <c r="G12" s="72">
        <v>45969</v>
      </c>
      <c r="H12" s="73">
        <v>24327.63</v>
      </c>
      <c r="I12" s="73">
        <v>2011</v>
      </c>
      <c r="J12" s="73">
        <v>2011</v>
      </c>
      <c r="K12" s="69" t="s">
        <v>17</v>
      </c>
    </row>
    <row r="13" spans="1:11">
      <c r="A13" s="68">
        <v>11</v>
      </c>
      <c r="B13" s="69" t="s">
        <v>12</v>
      </c>
      <c r="C13" s="69" t="s">
        <v>13</v>
      </c>
      <c r="D13" s="69" t="s">
        <v>34</v>
      </c>
      <c r="E13" s="69" t="s">
        <v>35</v>
      </c>
      <c r="F13" s="69" t="s">
        <v>26</v>
      </c>
      <c r="G13" s="69" t="s">
        <v>36</v>
      </c>
      <c r="H13" s="73">
        <v>29208</v>
      </c>
      <c r="I13" s="73">
        <v>2222</v>
      </c>
      <c r="J13" s="73">
        <v>23870</v>
      </c>
      <c r="K13" s="69" t="s">
        <v>37</v>
      </c>
    </row>
    <row r="14" spans="1:11">
      <c r="A14" s="68">
        <v>12</v>
      </c>
      <c r="B14" s="69" t="s">
        <v>12</v>
      </c>
      <c r="C14" s="69" t="s">
        <v>13</v>
      </c>
      <c r="D14" s="69" t="s">
        <v>34</v>
      </c>
      <c r="E14" s="69" t="s">
        <v>38</v>
      </c>
      <c r="F14" s="69" t="s">
        <v>39</v>
      </c>
      <c r="G14" s="69" t="s">
        <v>36</v>
      </c>
      <c r="H14" s="73">
        <v>9831.08</v>
      </c>
      <c r="I14" s="73">
        <v>3013.22</v>
      </c>
      <c r="J14" s="73">
        <v>7866</v>
      </c>
      <c r="K14" s="69" t="s">
        <v>37</v>
      </c>
    </row>
    <row r="15" ht="27" spans="1:11">
      <c r="A15" s="68">
        <v>13</v>
      </c>
      <c r="B15" s="69" t="s">
        <v>12</v>
      </c>
      <c r="C15" s="69" t="s">
        <v>13</v>
      </c>
      <c r="D15" s="69" t="s">
        <v>34</v>
      </c>
      <c r="E15" s="69" t="s">
        <v>40</v>
      </c>
      <c r="F15" s="69" t="s">
        <v>26</v>
      </c>
      <c r="G15" s="69" t="s">
        <v>36</v>
      </c>
      <c r="H15" s="73">
        <v>1178.42</v>
      </c>
      <c r="I15" s="73">
        <v>1107</v>
      </c>
      <c r="J15" s="73">
        <v>1107</v>
      </c>
      <c r="K15" s="69" t="s">
        <v>17</v>
      </c>
    </row>
    <row r="16" ht="27" spans="1:11">
      <c r="A16" s="68">
        <v>14</v>
      </c>
      <c r="B16" s="69" t="s">
        <v>12</v>
      </c>
      <c r="C16" s="69" t="s">
        <v>13</v>
      </c>
      <c r="D16" s="69" t="s">
        <v>41</v>
      </c>
      <c r="E16" s="69" t="s">
        <v>15</v>
      </c>
      <c r="F16" s="69" t="s">
        <v>42</v>
      </c>
      <c r="G16" s="69" t="s">
        <v>43</v>
      </c>
      <c r="H16" s="73">
        <v>7172.12</v>
      </c>
      <c r="I16" s="73">
        <v>1043</v>
      </c>
      <c r="J16" s="73">
        <v>1043</v>
      </c>
      <c r="K16" s="69" t="s">
        <v>17</v>
      </c>
    </row>
    <row r="17" s="55" customFormat="1" spans="1:11">
      <c r="A17" s="68">
        <v>15</v>
      </c>
      <c r="B17" s="69" t="s">
        <v>12</v>
      </c>
      <c r="C17" s="69" t="s">
        <v>13</v>
      </c>
      <c r="D17" s="69" t="s">
        <v>44</v>
      </c>
      <c r="E17" s="69" t="s">
        <v>15</v>
      </c>
      <c r="F17" s="69" t="s">
        <v>26</v>
      </c>
      <c r="G17" s="74">
        <v>45653</v>
      </c>
      <c r="H17" s="75">
        <v>6248.2451</v>
      </c>
      <c r="I17" s="73">
        <v>600</v>
      </c>
      <c r="J17" s="73">
        <v>1200</v>
      </c>
      <c r="K17" s="69" t="s">
        <v>17</v>
      </c>
    </row>
    <row r="18" s="56" customFormat="1" spans="1:11">
      <c r="A18" s="68">
        <v>16</v>
      </c>
      <c r="B18" s="69" t="s">
        <v>12</v>
      </c>
      <c r="C18" s="69" t="s">
        <v>13</v>
      </c>
      <c r="D18" s="69" t="s">
        <v>45</v>
      </c>
      <c r="E18" s="69" t="s">
        <v>15</v>
      </c>
      <c r="F18" s="69" t="s">
        <v>18</v>
      </c>
      <c r="G18" s="74">
        <v>45987</v>
      </c>
      <c r="H18" s="75">
        <v>19669.7501</v>
      </c>
      <c r="I18" s="73">
        <v>920</v>
      </c>
      <c r="J18" s="73">
        <v>920</v>
      </c>
      <c r="K18" s="69" t="s">
        <v>17</v>
      </c>
    </row>
    <row r="19" spans="1:11">
      <c r="A19" s="68">
        <v>17</v>
      </c>
      <c r="B19" s="69" t="s">
        <v>12</v>
      </c>
      <c r="C19" s="69" t="s">
        <v>46</v>
      </c>
      <c r="D19" s="69" t="s">
        <v>47</v>
      </c>
      <c r="E19" s="69" t="s">
        <v>15</v>
      </c>
      <c r="F19" s="69" t="s">
        <v>48</v>
      </c>
      <c r="G19" s="69" t="s">
        <v>49</v>
      </c>
      <c r="H19" s="73">
        <v>8540.16</v>
      </c>
      <c r="I19" s="73">
        <v>2951</v>
      </c>
      <c r="J19" s="73">
        <v>5909</v>
      </c>
      <c r="K19" s="69" t="s">
        <v>37</v>
      </c>
    </row>
    <row r="20" spans="1:11">
      <c r="A20" s="68">
        <v>18</v>
      </c>
      <c r="B20" s="69" t="s">
        <v>12</v>
      </c>
      <c r="C20" s="69" t="s">
        <v>46</v>
      </c>
      <c r="D20" s="69" t="s">
        <v>50</v>
      </c>
      <c r="E20" s="69" t="s">
        <v>15</v>
      </c>
      <c r="F20" s="69" t="s">
        <v>48</v>
      </c>
      <c r="G20" s="76" t="s">
        <v>51</v>
      </c>
      <c r="H20" s="73">
        <v>11183.6</v>
      </c>
      <c r="I20" s="73">
        <f>(33604764.14+3465344.2)/10000</f>
        <v>3707.010834</v>
      </c>
      <c r="J20" s="73">
        <f>I20</f>
        <v>3707.010834</v>
      </c>
      <c r="K20" s="69" t="s">
        <v>17</v>
      </c>
    </row>
    <row r="21" spans="1:11">
      <c r="A21" s="68">
        <v>19</v>
      </c>
      <c r="B21" s="69" t="s">
        <v>12</v>
      </c>
      <c r="C21" s="69" t="s">
        <v>46</v>
      </c>
      <c r="D21" s="69" t="s">
        <v>52</v>
      </c>
      <c r="E21" s="69" t="s">
        <v>15</v>
      </c>
      <c r="F21" s="69" t="s">
        <v>48</v>
      </c>
      <c r="G21" s="69" t="s">
        <v>53</v>
      </c>
      <c r="H21" s="73">
        <v>4314.44</v>
      </c>
      <c r="I21" s="73">
        <f>28925075/10000</f>
        <v>2892.5075</v>
      </c>
      <c r="J21" s="73">
        <f>(40348041.5+1485445.5)/10000</f>
        <v>4183.3487</v>
      </c>
      <c r="K21" s="69" t="s">
        <v>37</v>
      </c>
    </row>
    <row r="22" spans="1:11">
      <c r="A22" s="68">
        <v>20</v>
      </c>
      <c r="B22" s="69" t="s">
        <v>12</v>
      </c>
      <c r="C22" s="69" t="s">
        <v>46</v>
      </c>
      <c r="D22" s="69" t="s">
        <v>54</v>
      </c>
      <c r="E22" s="69" t="s">
        <v>55</v>
      </c>
      <c r="F22" s="69" t="s">
        <v>56</v>
      </c>
      <c r="G22" s="69" t="s">
        <v>57</v>
      </c>
      <c r="H22" s="73">
        <v>9778.11</v>
      </c>
      <c r="I22" s="73">
        <f>840.68+680</f>
        <v>1520.68</v>
      </c>
      <c r="J22" s="73">
        <f>6772.48+680</f>
        <v>7452.48</v>
      </c>
      <c r="K22" s="69" t="s">
        <v>37</v>
      </c>
    </row>
    <row r="23" spans="1:11">
      <c r="A23" s="68">
        <v>21</v>
      </c>
      <c r="B23" s="69" t="s">
        <v>12</v>
      </c>
      <c r="C23" s="69" t="s">
        <v>46</v>
      </c>
      <c r="D23" s="69" t="s">
        <v>58</v>
      </c>
      <c r="E23" s="69" t="s">
        <v>59</v>
      </c>
      <c r="F23" s="69" t="s">
        <v>60</v>
      </c>
      <c r="G23" s="69" t="s">
        <v>61</v>
      </c>
      <c r="H23" s="73">
        <v>30838.03</v>
      </c>
      <c r="I23" s="73">
        <v>1551.24</v>
      </c>
      <c r="J23" s="73">
        <f>26896.68+I23</f>
        <v>28447.92</v>
      </c>
      <c r="K23" s="69" t="s">
        <v>37</v>
      </c>
    </row>
    <row r="24" spans="1:11">
      <c r="A24" s="68">
        <v>22</v>
      </c>
      <c r="B24" s="69" t="s">
        <v>12</v>
      </c>
      <c r="C24" s="69" t="s">
        <v>46</v>
      </c>
      <c r="D24" s="69" t="s">
        <v>58</v>
      </c>
      <c r="E24" s="69" t="s">
        <v>62</v>
      </c>
      <c r="F24" s="69" t="s">
        <v>63</v>
      </c>
      <c r="G24" s="69" t="s">
        <v>61</v>
      </c>
      <c r="H24" s="73">
        <v>13085.02</v>
      </c>
      <c r="I24" s="73">
        <v>400.86</v>
      </c>
      <c r="J24" s="73">
        <f>13001.04+I24</f>
        <v>13401.9</v>
      </c>
      <c r="K24" s="69" t="s">
        <v>37</v>
      </c>
    </row>
    <row r="25" spans="1:11">
      <c r="A25" s="68">
        <v>23</v>
      </c>
      <c r="B25" s="69" t="s">
        <v>12</v>
      </c>
      <c r="C25" s="69" t="s">
        <v>46</v>
      </c>
      <c r="D25" s="69" t="s">
        <v>64</v>
      </c>
      <c r="E25" s="69" t="s">
        <v>15</v>
      </c>
      <c r="F25" s="69" t="s">
        <v>48</v>
      </c>
      <c r="G25" s="69" t="s">
        <v>65</v>
      </c>
      <c r="H25" s="73">
        <v>3652.19</v>
      </c>
      <c r="I25" s="73">
        <v>2232.48</v>
      </c>
      <c r="J25" s="73">
        <v>2232.48</v>
      </c>
      <c r="K25" s="69" t="s">
        <v>37</v>
      </c>
    </row>
    <row r="26" spans="1:11">
      <c r="A26" s="68">
        <v>24</v>
      </c>
      <c r="B26" s="69" t="s">
        <v>12</v>
      </c>
      <c r="C26" s="69" t="s">
        <v>46</v>
      </c>
      <c r="D26" s="69" t="s">
        <v>66</v>
      </c>
      <c r="E26" s="69" t="s">
        <v>15</v>
      </c>
      <c r="F26" s="69" t="s">
        <v>48</v>
      </c>
      <c r="G26" s="69" t="s">
        <v>67</v>
      </c>
      <c r="H26" s="73">
        <v>4376.53</v>
      </c>
      <c r="I26" s="73">
        <v>4226.55</v>
      </c>
      <c r="J26" s="73">
        <v>4226.55</v>
      </c>
      <c r="K26" s="69" t="s">
        <v>17</v>
      </c>
    </row>
    <row r="27" s="54" customFormat="1" spans="1:11">
      <c r="A27" s="68">
        <v>25</v>
      </c>
      <c r="B27" s="69" t="s">
        <v>12</v>
      </c>
      <c r="C27" s="69" t="s">
        <v>46</v>
      </c>
      <c r="D27" s="69" t="s">
        <v>68</v>
      </c>
      <c r="E27" s="69" t="s">
        <v>20</v>
      </c>
      <c r="F27" s="69" t="s">
        <v>69</v>
      </c>
      <c r="G27" s="69" t="s">
        <v>70</v>
      </c>
      <c r="H27" s="73">
        <v>3322</v>
      </c>
      <c r="I27" s="73">
        <v>272</v>
      </c>
      <c r="J27" s="73">
        <v>3322</v>
      </c>
      <c r="K27" s="69" t="s">
        <v>37</v>
      </c>
    </row>
    <row r="28" spans="1:11">
      <c r="A28" s="68">
        <v>26</v>
      </c>
      <c r="B28" s="69" t="s">
        <v>12</v>
      </c>
      <c r="C28" s="69" t="s">
        <v>46</v>
      </c>
      <c r="D28" s="69" t="s">
        <v>71</v>
      </c>
      <c r="E28" s="69" t="s">
        <v>20</v>
      </c>
      <c r="F28" s="69" t="s">
        <v>72</v>
      </c>
      <c r="G28" s="69" t="s">
        <v>73</v>
      </c>
      <c r="H28" s="73">
        <v>4373.75</v>
      </c>
      <c r="I28" s="73">
        <v>2095.15</v>
      </c>
      <c r="J28" s="73">
        <v>4169.85</v>
      </c>
      <c r="K28" s="69" t="s">
        <v>37</v>
      </c>
    </row>
    <row r="29" s="54" customFormat="1" ht="27" spans="1:11">
      <c r="A29" s="68">
        <v>27</v>
      </c>
      <c r="B29" s="69" t="s">
        <v>12</v>
      </c>
      <c r="C29" s="69" t="s">
        <v>46</v>
      </c>
      <c r="D29" s="69" t="s">
        <v>74</v>
      </c>
      <c r="E29" s="69" t="s">
        <v>15</v>
      </c>
      <c r="F29" s="69" t="s">
        <v>75</v>
      </c>
      <c r="G29" s="76" t="s">
        <v>76</v>
      </c>
      <c r="H29" s="75">
        <v>2564.4</v>
      </c>
      <c r="I29" s="75">
        <v>362.9</v>
      </c>
      <c r="J29" s="75">
        <v>362.9</v>
      </c>
      <c r="K29" s="69" t="s">
        <v>17</v>
      </c>
    </row>
    <row r="30" s="54" customFormat="1" spans="1:11">
      <c r="A30" s="68">
        <v>28</v>
      </c>
      <c r="B30" s="69" t="s">
        <v>12</v>
      </c>
      <c r="C30" s="69" t="s">
        <v>77</v>
      </c>
      <c r="D30" s="69" t="s">
        <v>78</v>
      </c>
      <c r="E30" s="69" t="s">
        <v>20</v>
      </c>
      <c r="F30" s="69" t="s">
        <v>79</v>
      </c>
      <c r="G30" s="69" t="s">
        <v>80</v>
      </c>
      <c r="H30" s="73">
        <v>20990</v>
      </c>
      <c r="I30" s="73">
        <v>1500</v>
      </c>
      <c r="J30" s="73">
        <v>37074.74</v>
      </c>
      <c r="K30" s="69" t="s">
        <v>37</v>
      </c>
    </row>
    <row r="31" s="54" customFormat="1" spans="1:11">
      <c r="A31" s="68">
        <v>29</v>
      </c>
      <c r="B31" s="69" t="s">
        <v>12</v>
      </c>
      <c r="C31" s="69" t="s">
        <v>77</v>
      </c>
      <c r="D31" s="69" t="s">
        <v>81</v>
      </c>
      <c r="E31" s="69" t="s">
        <v>20</v>
      </c>
      <c r="F31" s="69" t="s">
        <v>82</v>
      </c>
      <c r="G31" s="69" t="s">
        <v>83</v>
      </c>
      <c r="H31" s="73">
        <v>17359.74</v>
      </c>
      <c r="I31" s="73">
        <v>3647.65</v>
      </c>
      <c r="J31" s="73">
        <v>7925.45</v>
      </c>
      <c r="K31" s="69" t="s">
        <v>37</v>
      </c>
    </row>
    <row r="32" s="54" customFormat="1" spans="1:11">
      <c r="A32" s="68">
        <v>30</v>
      </c>
      <c r="B32" s="69" t="s">
        <v>12</v>
      </c>
      <c r="C32" s="69" t="s">
        <v>77</v>
      </c>
      <c r="D32" s="69" t="s">
        <v>84</v>
      </c>
      <c r="E32" s="69" t="s">
        <v>85</v>
      </c>
      <c r="F32" s="69" t="s">
        <v>86</v>
      </c>
      <c r="G32" s="69" t="s">
        <v>87</v>
      </c>
      <c r="H32" s="73">
        <v>12605.56</v>
      </c>
      <c r="I32" s="73">
        <v>1958.8</v>
      </c>
      <c r="J32" s="73">
        <v>2658.8</v>
      </c>
      <c r="K32" s="69" t="s">
        <v>17</v>
      </c>
    </row>
    <row r="33" customFormat="1" spans="1:11">
      <c r="A33" s="68">
        <v>31</v>
      </c>
      <c r="B33" s="69" t="s">
        <v>12</v>
      </c>
      <c r="C33" s="69" t="s">
        <v>77</v>
      </c>
      <c r="D33" s="69" t="s">
        <v>88</v>
      </c>
      <c r="E33" s="69" t="s">
        <v>85</v>
      </c>
      <c r="F33" s="69" t="s">
        <v>89</v>
      </c>
      <c r="G33" s="77">
        <v>44333</v>
      </c>
      <c r="H33" s="73">
        <v>7634.38</v>
      </c>
      <c r="I33" s="73">
        <v>284.42</v>
      </c>
      <c r="J33" s="73">
        <v>7918.9</v>
      </c>
      <c r="K33" s="69" t="s">
        <v>37</v>
      </c>
    </row>
    <row r="34" ht="27" spans="1:11">
      <c r="A34" s="68">
        <v>32</v>
      </c>
      <c r="B34" s="69" t="s">
        <v>12</v>
      </c>
      <c r="C34" s="69" t="s">
        <v>77</v>
      </c>
      <c r="D34" s="69" t="s">
        <v>90</v>
      </c>
      <c r="E34" s="69" t="s">
        <v>15</v>
      </c>
      <c r="F34" s="69" t="s">
        <v>91</v>
      </c>
      <c r="G34" s="69" t="s">
        <v>92</v>
      </c>
      <c r="H34" s="73">
        <v>4788.52</v>
      </c>
      <c r="I34" s="73">
        <v>1200</v>
      </c>
      <c r="J34" s="73">
        <v>1200</v>
      </c>
      <c r="K34" s="69" t="s">
        <v>17</v>
      </c>
    </row>
    <row r="35" ht="27" spans="1:11">
      <c r="A35" s="68">
        <v>33</v>
      </c>
      <c r="B35" s="69" t="s">
        <v>12</v>
      </c>
      <c r="C35" s="69" t="s">
        <v>77</v>
      </c>
      <c r="D35" s="69" t="s">
        <v>90</v>
      </c>
      <c r="E35" s="69" t="s">
        <v>93</v>
      </c>
      <c r="F35" s="69" t="s">
        <v>94</v>
      </c>
      <c r="G35" s="69" t="s">
        <v>92</v>
      </c>
      <c r="H35" s="73">
        <v>510.62</v>
      </c>
      <c r="I35" s="73">
        <v>102.12</v>
      </c>
      <c r="J35" s="73">
        <v>102.12</v>
      </c>
      <c r="K35" s="69" t="s">
        <v>17</v>
      </c>
    </row>
    <row r="36" spans="1:11">
      <c r="A36" s="68">
        <v>34</v>
      </c>
      <c r="B36" s="69" t="s">
        <v>12</v>
      </c>
      <c r="C36" s="69" t="s">
        <v>77</v>
      </c>
      <c r="D36" s="69" t="s">
        <v>95</v>
      </c>
      <c r="E36" s="69" t="s">
        <v>96</v>
      </c>
      <c r="F36" s="69" t="s">
        <v>91</v>
      </c>
      <c r="G36" s="77">
        <v>45623</v>
      </c>
      <c r="H36" s="73">
        <v>1760.4</v>
      </c>
      <c r="I36" s="73">
        <v>958.83</v>
      </c>
      <c r="J36" s="73">
        <v>1867.56</v>
      </c>
      <c r="K36" s="69" t="s">
        <v>37</v>
      </c>
    </row>
    <row r="37" spans="1:11">
      <c r="A37" s="68">
        <v>35</v>
      </c>
      <c r="B37" s="69" t="s">
        <v>12</v>
      </c>
      <c r="C37" s="69" t="s">
        <v>77</v>
      </c>
      <c r="D37" s="69" t="s">
        <v>97</v>
      </c>
      <c r="E37" s="69" t="s">
        <v>20</v>
      </c>
      <c r="F37" s="69" t="s">
        <v>98</v>
      </c>
      <c r="G37" s="69" t="s">
        <v>99</v>
      </c>
      <c r="H37" s="73">
        <v>15746.4</v>
      </c>
      <c r="I37" s="73">
        <v>3350.28</v>
      </c>
      <c r="J37" s="73">
        <v>15746.4</v>
      </c>
      <c r="K37" s="69" t="s">
        <v>37</v>
      </c>
    </row>
    <row r="38" spans="1:11">
      <c r="A38" s="68">
        <v>36</v>
      </c>
      <c r="B38" s="69" t="s">
        <v>12</v>
      </c>
      <c r="C38" s="69" t="s">
        <v>77</v>
      </c>
      <c r="D38" s="69" t="s">
        <v>100</v>
      </c>
      <c r="E38" s="69" t="s">
        <v>20</v>
      </c>
      <c r="F38" s="69" t="s">
        <v>91</v>
      </c>
      <c r="G38" s="69" t="s">
        <v>101</v>
      </c>
      <c r="H38" s="73">
        <v>1085.68</v>
      </c>
      <c r="I38" s="73">
        <v>247.17</v>
      </c>
      <c r="J38" s="73">
        <v>1085.68</v>
      </c>
      <c r="K38" s="69" t="s">
        <v>37</v>
      </c>
    </row>
    <row r="39" spans="1:11">
      <c r="A39" s="68">
        <v>37</v>
      </c>
      <c r="B39" s="69" t="s">
        <v>12</v>
      </c>
      <c r="C39" s="69" t="s">
        <v>77</v>
      </c>
      <c r="D39" s="69" t="s">
        <v>102</v>
      </c>
      <c r="E39" s="69" t="s">
        <v>15</v>
      </c>
      <c r="F39" s="69" t="s">
        <v>30</v>
      </c>
      <c r="G39" s="69" t="s">
        <v>103</v>
      </c>
      <c r="H39" s="73">
        <v>3115.72</v>
      </c>
      <c r="I39" s="73">
        <v>2142</v>
      </c>
      <c r="J39" s="73">
        <v>3310.35</v>
      </c>
      <c r="K39" s="69" t="s">
        <v>37</v>
      </c>
    </row>
    <row r="40" s="54" customFormat="1" spans="1:11">
      <c r="A40" s="68">
        <v>38</v>
      </c>
      <c r="B40" s="69" t="s">
        <v>12</v>
      </c>
      <c r="C40" s="69" t="s">
        <v>77</v>
      </c>
      <c r="D40" s="69" t="s">
        <v>104</v>
      </c>
      <c r="E40" s="69" t="s">
        <v>105</v>
      </c>
      <c r="F40" s="69" t="s">
        <v>106</v>
      </c>
      <c r="G40" s="77">
        <v>46005</v>
      </c>
      <c r="H40" s="73">
        <v>502.61</v>
      </c>
      <c r="I40" s="73">
        <v>103.5</v>
      </c>
      <c r="J40" s="73">
        <v>103.5</v>
      </c>
      <c r="K40" s="69" t="s">
        <v>17</v>
      </c>
    </row>
    <row r="41" s="54" customFormat="1" spans="1:11">
      <c r="A41" s="68">
        <v>39</v>
      </c>
      <c r="B41" s="69" t="s">
        <v>12</v>
      </c>
      <c r="C41" s="69" t="s">
        <v>77</v>
      </c>
      <c r="D41" s="69" t="s">
        <v>104</v>
      </c>
      <c r="E41" s="69" t="s">
        <v>107</v>
      </c>
      <c r="F41" s="69" t="s">
        <v>82</v>
      </c>
      <c r="G41" s="77">
        <v>46005</v>
      </c>
      <c r="H41" s="73">
        <v>9186.67</v>
      </c>
      <c r="I41" s="73">
        <v>2046.3</v>
      </c>
      <c r="J41" s="73">
        <v>2046.3</v>
      </c>
      <c r="K41" s="69" t="s">
        <v>17</v>
      </c>
    </row>
    <row r="42" s="54" customFormat="1" spans="1:11">
      <c r="A42" s="68">
        <v>40</v>
      </c>
      <c r="B42" s="69" t="s">
        <v>12</v>
      </c>
      <c r="C42" s="69" t="s">
        <v>77</v>
      </c>
      <c r="D42" s="69" t="s">
        <v>104</v>
      </c>
      <c r="E42" s="69" t="s">
        <v>108</v>
      </c>
      <c r="F42" s="69" t="s">
        <v>91</v>
      </c>
      <c r="G42" s="77">
        <v>46005</v>
      </c>
      <c r="H42" s="73">
        <v>9186.67</v>
      </c>
      <c r="I42" s="73">
        <v>2046.3</v>
      </c>
      <c r="J42" s="73">
        <v>2046.3</v>
      </c>
      <c r="K42" s="69" t="s">
        <v>17</v>
      </c>
    </row>
    <row r="43" s="54" customFormat="1" spans="1:11">
      <c r="A43" s="68">
        <v>41</v>
      </c>
      <c r="B43" s="69" t="s">
        <v>12</v>
      </c>
      <c r="C43" s="69" t="s">
        <v>77</v>
      </c>
      <c r="D43" s="69" t="s">
        <v>104</v>
      </c>
      <c r="E43" s="69" t="s">
        <v>109</v>
      </c>
      <c r="F43" s="69" t="s">
        <v>110</v>
      </c>
      <c r="G43" s="77">
        <v>46005</v>
      </c>
      <c r="H43" s="73">
        <v>9186.67</v>
      </c>
      <c r="I43" s="73">
        <v>2046.3</v>
      </c>
      <c r="J43" s="73">
        <v>2046.3</v>
      </c>
      <c r="K43" s="69" t="s">
        <v>17</v>
      </c>
    </row>
    <row r="44" spans="1:11">
      <c r="A44" s="68">
        <v>42</v>
      </c>
      <c r="B44" s="69" t="s">
        <v>12</v>
      </c>
      <c r="C44" s="69" t="s">
        <v>77</v>
      </c>
      <c r="D44" s="69" t="s">
        <v>111</v>
      </c>
      <c r="E44" s="69" t="s">
        <v>15</v>
      </c>
      <c r="F44" s="69" t="s">
        <v>112</v>
      </c>
      <c r="G44" s="69" t="s">
        <v>113</v>
      </c>
      <c r="H44" s="73">
        <v>17516.53</v>
      </c>
      <c r="I44" s="73">
        <v>8367.5</v>
      </c>
      <c r="J44" s="73">
        <v>17516.53</v>
      </c>
      <c r="K44" s="69" t="s">
        <v>37</v>
      </c>
    </row>
    <row r="45" ht="27" spans="1:11">
      <c r="A45" s="68">
        <v>43</v>
      </c>
      <c r="B45" s="69" t="s">
        <v>12</v>
      </c>
      <c r="C45" s="69" t="s">
        <v>77</v>
      </c>
      <c r="D45" s="69" t="s">
        <v>114</v>
      </c>
      <c r="E45" s="69" t="s">
        <v>114</v>
      </c>
      <c r="F45" s="69" t="s">
        <v>89</v>
      </c>
      <c r="G45" s="77">
        <v>44159</v>
      </c>
      <c r="H45" s="73">
        <v>3191.7182</v>
      </c>
      <c r="I45" s="73">
        <v>300</v>
      </c>
      <c r="J45" s="73">
        <v>3200</v>
      </c>
      <c r="K45" s="80" t="s">
        <v>37</v>
      </c>
    </row>
    <row r="46" spans="1:11">
      <c r="A46" s="68">
        <v>44</v>
      </c>
      <c r="B46" s="69" t="s">
        <v>12</v>
      </c>
      <c r="C46" s="69" t="s">
        <v>77</v>
      </c>
      <c r="D46" s="69" t="s">
        <v>115</v>
      </c>
      <c r="E46" s="69" t="s">
        <v>15</v>
      </c>
      <c r="F46" s="69" t="s">
        <v>116</v>
      </c>
      <c r="G46" s="77">
        <v>45575</v>
      </c>
      <c r="H46" s="73">
        <v>3785.01</v>
      </c>
      <c r="I46" s="73">
        <v>2707.36</v>
      </c>
      <c r="J46" s="73">
        <v>3734.64</v>
      </c>
      <c r="K46" s="69" t="s">
        <v>17</v>
      </c>
    </row>
    <row r="47" spans="1:11">
      <c r="A47" s="68">
        <v>45</v>
      </c>
      <c r="B47" s="69" t="s">
        <v>12</v>
      </c>
      <c r="C47" s="69" t="s">
        <v>117</v>
      </c>
      <c r="D47" s="69" t="s">
        <v>118</v>
      </c>
      <c r="E47" s="69" t="s">
        <v>20</v>
      </c>
      <c r="F47" s="69" t="s">
        <v>89</v>
      </c>
      <c r="G47" s="72">
        <v>45106</v>
      </c>
      <c r="H47" s="73">
        <v>22534.35</v>
      </c>
      <c r="I47" s="73">
        <v>1417</v>
      </c>
      <c r="J47" s="73">
        <v>4520</v>
      </c>
      <c r="K47" s="69" t="s">
        <v>37</v>
      </c>
    </row>
    <row r="48" s="54" customFormat="1" spans="1:11">
      <c r="A48" s="68">
        <v>46</v>
      </c>
      <c r="B48" s="69" t="s">
        <v>12</v>
      </c>
      <c r="C48" s="69" t="s">
        <v>117</v>
      </c>
      <c r="D48" s="69" t="s">
        <v>119</v>
      </c>
      <c r="E48" s="69" t="s">
        <v>15</v>
      </c>
      <c r="F48" s="69" t="s">
        <v>120</v>
      </c>
      <c r="G48" s="72">
        <v>45039</v>
      </c>
      <c r="H48" s="73">
        <v>41387</v>
      </c>
      <c r="I48" s="73">
        <v>947</v>
      </c>
      <c r="J48" s="73">
        <v>27911</v>
      </c>
      <c r="K48" s="69" t="s">
        <v>37</v>
      </c>
    </row>
    <row r="49" spans="1:11">
      <c r="A49" s="68">
        <v>47</v>
      </c>
      <c r="B49" s="69" t="s">
        <v>12</v>
      </c>
      <c r="C49" s="69" t="s">
        <v>117</v>
      </c>
      <c r="D49" s="69" t="s">
        <v>121</v>
      </c>
      <c r="E49" s="69" t="s">
        <v>122</v>
      </c>
      <c r="F49" s="69" t="s">
        <v>110</v>
      </c>
      <c r="G49" s="69" t="s">
        <v>123</v>
      </c>
      <c r="H49" s="73">
        <v>9488.41</v>
      </c>
      <c r="I49" s="73">
        <v>6498.41</v>
      </c>
      <c r="J49" s="73">
        <v>9488.41</v>
      </c>
      <c r="K49" s="69" t="s">
        <v>37</v>
      </c>
    </row>
    <row r="50" spans="1:11">
      <c r="A50" s="68">
        <v>48</v>
      </c>
      <c r="B50" s="69" t="s">
        <v>12</v>
      </c>
      <c r="C50" s="69" t="s">
        <v>117</v>
      </c>
      <c r="D50" s="69" t="s">
        <v>121</v>
      </c>
      <c r="E50" s="69" t="s">
        <v>124</v>
      </c>
      <c r="F50" s="69" t="s">
        <v>125</v>
      </c>
      <c r="G50" s="69" t="s">
        <v>123</v>
      </c>
      <c r="H50" s="73">
        <v>946.73</v>
      </c>
      <c r="I50" s="73">
        <v>656.98</v>
      </c>
      <c r="J50" s="73">
        <v>946.73</v>
      </c>
      <c r="K50" s="69" t="s">
        <v>37</v>
      </c>
    </row>
    <row r="51" s="54" customFormat="1" spans="1:11">
      <c r="A51" s="68">
        <v>49</v>
      </c>
      <c r="B51" s="69" t="s">
        <v>12</v>
      </c>
      <c r="C51" s="69" t="s">
        <v>117</v>
      </c>
      <c r="D51" s="69" t="s">
        <v>126</v>
      </c>
      <c r="E51" s="69" t="s">
        <v>15</v>
      </c>
      <c r="F51" s="69" t="s">
        <v>127</v>
      </c>
      <c r="G51" s="69" t="s">
        <v>128</v>
      </c>
      <c r="H51" s="73">
        <v>3425.5</v>
      </c>
      <c r="I51" s="73">
        <v>1000</v>
      </c>
      <c r="J51" s="73">
        <v>1000</v>
      </c>
      <c r="K51" s="69" t="s">
        <v>37</v>
      </c>
    </row>
    <row r="52" s="54" customFormat="1" spans="1:11">
      <c r="A52" s="68">
        <v>50</v>
      </c>
      <c r="B52" s="69" t="s">
        <v>12</v>
      </c>
      <c r="C52" s="69" t="s">
        <v>117</v>
      </c>
      <c r="D52" s="69" t="s">
        <v>129</v>
      </c>
      <c r="E52" s="69" t="s">
        <v>15</v>
      </c>
      <c r="F52" s="69" t="s">
        <v>112</v>
      </c>
      <c r="G52" s="69" t="s">
        <v>130</v>
      </c>
      <c r="H52" s="73">
        <v>11300.09</v>
      </c>
      <c r="I52" s="73">
        <v>6800</v>
      </c>
      <c r="J52" s="73">
        <v>9740</v>
      </c>
      <c r="K52" s="69" t="s">
        <v>37</v>
      </c>
    </row>
    <row r="53" s="54" customFormat="1" spans="1:11">
      <c r="A53" s="68">
        <v>51</v>
      </c>
      <c r="B53" s="69" t="s">
        <v>12</v>
      </c>
      <c r="C53" s="69" t="s">
        <v>117</v>
      </c>
      <c r="D53" s="69" t="s">
        <v>131</v>
      </c>
      <c r="E53" s="69" t="s">
        <v>15</v>
      </c>
      <c r="F53" s="69" t="s">
        <v>132</v>
      </c>
      <c r="G53" s="72">
        <v>44973</v>
      </c>
      <c r="H53" s="73">
        <v>6434</v>
      </c>
      <c r="I53" s="73">
        <v>20</v>
      </c>
      <c r="J53" s="73">
        <v>7643</v>
      </c>
      <c r="K53" s="69" t="s">
        <v>37</v>
      </c>
    </row>
    <row r="54" s="54" customFormat="1" ht="27" spans="1:11">
      <c r="A54" s="68">
        <v>52</v>
      </c>
      <c r="B54" s="69" t="s">
        <v>12</v>
      </c>
      <c r="C54" s="69" t="s">
        <v>117</v>
      </c>
      <c r="D54" s="69" t="s">
        <v>133</v>
      </c>
      <c r="E54" s="69" t="s">
        <v>15</v>
      </c>
      <c r="F54" s="69" t="s">
        <v>69</v>
      </c>
      <c r="G54" s="72">
        <v>45274</v>
      </c>
      <c r="H54" s="73">
        <v>2548.11</v>
      </c>
      <c r="I54" s="73">
        <v>13</v>
      </c>
      <c r="J54" s="73">
        <v>2190.61</v>
      </c>
      <c r="K54" s="69" t="s">
        <v>37</v>
      </c>
    </row>
    <row r="55" spans="1:11">
      <c r="A55" s="68">
        <v>53</v>
      </c>
      <c r="B55" s="69" t="s">
        <v>12</v>
      </c>
      <c r="C55" s="69" t="s">
        <v>117</v>
      </c>
      <c r="D55" s="69" t="s">
        <v>134</v>
      </c>
      <c r="E55" s="69" t="s">
        <v>15</v>
      </c>
      <c r="F55" s="69" t="s">
        <v>135</v>
      </c>
      <c r="G55" s="72">
        <v>45975</v>
      </c>
      <c r="H55" s="73">
        <v>15014.241</v>
      </c>
      <c r="I55" s="73">
        <v>1072.44</v>
      </c>
      <c r="J55" s="73">
        <v>1072.44</v>
      </c>
      <c r="K55" s="69" t="s">
        <v>37</v>
      </c>
    </row>
    <row r="56" ht="27" spans="1:11">
      <c r="A56" s="68">
        <v>54</v>
      </c>
      <c r="B56" s="69" t="s">
        <v>12</v>
      </c>
      <c r="C56" s="69" t="s">
        <v>117</v>
      </c>
      <c r="D56" s="69" t="s">
        <v>136</v>
      </c>
      <c r="E56" s="69" t="s">
        <v>137</v>
      </c>
      <c r="F56" s="69" t="s">
        <v>138</v>
      </c>
      <c r="G56" s="72">
        <v>43328</v>
      </c>
      <c r="H56" s="73">
        <v>6087</v>
      </c>
      <c r="I56" s="73">
        <v>3318.3</v>
      </c>
      <c r="J56" s="73">
        <v>9215.3</v>
      </c>
      <c r="K56" s="69" t="s">
        <v>37</v>
      </c>
    </row>
    <row r="57" spans="1:11">
      <c r="A57" s="68">
        <v>55</v>
      </c>
      <c r="B57" s="70" t="s">
        <v>12</v>
      </c>
      <c r="C57" s="70" t="s">
        <v>117</v>
      </c>
      <c r="D57" s="70" t="s">
        <v>139</v>
      </c>
      <c r="E57" s="70" t="s">
        <v>20</v>
      </c>
      <c r="F57" s="70" t="s">
        <v>127</v>
      </c>
      <c r="G57" s="78">
        <v>44469</v>
      </c>
      <c r="H57" s="79">
        <v>30655.86</v>
      </c>
      <c r="I57" s="79">
        <v>6360</v>
      </c>
      <c r="J57" s="79">
        <v>28460.8</v>
      </c>
      <c r="K57" s="70" t="s">
        <v>37</v>
      </c>
    </row>
    <row r="58" spans="1:11">
      <c r="A58" s="68">
        <v>56</v>
      </c>
      <c r="B58" s="69" t="s">
        <v>12</v>
      </c>
      <c r="C58" s="69" t="s">
        <v>117</v>
      </c>
      <c r="D58" s="69" t="s">
        <v>140</v>
      </c>
      <c r="E58" s="69" t="s">
        <v>96</v>
      </c>
      <c r="F58" s="69" t="s">
        <v>141</v>
      </c>
      <c r="G58" s="72">
        <v>45975</v>
      </c>
      <c r="H58" s="73">
        <v>3937.2906</v>
      </c>
      <c r="I58" s="73">
        <v>430</v>
      </c>
      <c r="J58" s="73">
        <v>430</v>
      </c>
      <c r="K58" s="69" t="s">
        <v>37</v>
      </c>
    </row>
    <row r="59" spans="1:11">
      <c r="A59" s="68">
        <v>57</v>
      </c>
      <c r="B59" s="69" t="s">
        <v>12</v>
      </c>
      <c r="C59" s="69" t="s">
        <v>117</v>
      </c>
      <c r="D59" s="69" t="s">
        <v>140</v>
      </c>
      <c r="E59" s="69" t="s">
        <v>137</v>
      </c>
      <c r="F59" s="69" t="s">
        <v>142</v>
      </c>
      <c r="G59" s="72">
        <v>45975</v>
      </c>
      <c r="H59" s="73">
        <v>5347.2348</v>
      </c>
      <c r="I59" s="73">
        <v>410</v>
      </c>
      <c r="J59" s="73">
        <v>410</v>
      </c>
      <c r="K59" s="69" t="s">
        <v>37</v>
      </c>
    </row>
    <row r="60" spans="1:11">
      <c r="A60" s="68">
        <v>58</v>
      </c>
      <c r="B60" s="69" t="s">
        <v>12</v>
      </c>
      <c r="C60" s="69" t="s">
        <v>117</v>
      </c>
      <c r="D60" s="69" t="s">
        <v>140</v>
      </c>
      <c r="E60" s="69" t="s">
        <v>143</v>
      </c>
      <c r="F60" s="69" t="s">
        <v>144</v>
      </c>
      <c r="G60" s="72">
        <v>45975</v>
      </c>
      <c r="H60" s="73">
        <v>3918.7331</v>
      </c>
      <c r="I60" s="73">
        <v>430</v>
      </c>
      <c r="J60" s="73">
        <v>430</v>
      </c>
      <c r="K60" s="69" t="s">
        <v>37</v>
      </c>
    </row>
    <row r="61" spans="1:11">
      <c r="A61" s="68">
        <v>59</v>
      </c>
      <c r="B61" s="69" t="s">
        <v>12</v>
      </c>
      <c r="C61" s="69" t="s">
        <v>145</v>
      </c>
      <c r="D61" s="69" t="s">
        <v>146</v>
      </c>
      <c r="E61" s="69" t="s">
        <v>20</v>
      </c>
      <c r="F61" s="69" t="s">
        <v>147</v>
      </c>
      <c r="G61" s="69" t="s">
        <v>148</v>
      </c>
      <c r="H61" s="73">
        <v>10396</v>
      </c>
      <c r="I61" s="73">
        <v>2509</v>
      </c>
      <c r="J61" s="73">
        <v>8536</v>
      </c>
      <c r="K61" s="69" t="s">
        <v>37</v>
      </c>
    </row>
    <row r="62" ht="27" spans="1:11">
      <c r="A62" s="68">
        <v>60</v>
      </c>
      <c r="B62" s="69" t="s">
        <v>12</v>
      </c>
      <c r="C62" s="69" t="s">
        <v>145</v>
      </c>
      <c r="D62" s="69" t="s">
        <v>149</v>
      </c>
      <c r="E62" s="69" t="s">
        <v>150</v>
      </c>
      <c r="F62" s="69" t="s">
        <v>151</v>
      </c>
      <c r="G62" s="69" t="s">
        <v>152</v>
      </c>
      <c r="H62" s="73">
        <v>4538</v>
      </c>
      <c r="I62" s="73">
        <v>2082</v>
      </c>
      <c r="J62" s="73">
        <v>3043</v>
      </c>
      <c r="K62" s="69" t="s">
        <v>37</v>
      </c>
    </row>
    <row r="63" ht="27" spans="1:11">
      <c r="A63" s="68">
        <v>61</v>
      </c>
      <c r="B63" s="69" t="s">
        <v>12</v>
      </c>
      <c r="C63" s="69" t="s">
        <v>145</v>
      </c>
      <c r="D63" s="69" t="s">
        <v>149</v>
      </c>
      <c r="E63" s="69" t="s">
        <v>153</v>
      </c>
      <c r="F63" s="69" t="s">
        <v>154</v>
      </c>
      <c r="G63" s="69" t="s">
        <v>152</v>
      </c>
      <c r="H63" s="73">
        <v>13065.68</v>
      </c>
      <c r="I63" s="73">
        <v>4025.18</v>
      </c>
      <c r="J63" s="73">
        <v>7625.18</v>
      </c>
      <c r="K63" s="69" t="s">
        <v>37</v>
      </c>
    </row>
    <row r="64" ht="27" spans="1:11">
      <c r="A64" s="68">
        <v>62</v>
      </c>
      <c r="B64" s="69" t="s">
        <v>12</v>
      </c>
      <c r="C64" s="69" t="s">
        <v>145</v>
      </c>
      <c r="D64" s="69" t="s">
        <v>149</v>
      </c>
      <c r="E64" s="69" t="s">
        <v>155</v>
      </c>
      <c r="F64" s="69" t="s">
        <v>147</v>
      </c>
      <c r="G64" s="69" t="s">
        <v>152</v>
      </c>
      <c r="H64" s="73">
        <v>8847.18</v>
      </c>
      <c r="I64" s="73">
        <v>2573.56</v>
      </c>
      <c r="J64" s="73">
        <v>4495.67</v>
      </c>
      <c r="K64" s="69" t="s">
        <v>37</v>
      </c>
    </row>
    <row r="65" spans="1:11">
      <c r="A65" s="68">
        <v>63</v>
      </c>
      <c r="B65" s="69" t="s">
        <v>12</v>
      </c>
      <c r="C65" s="69" t="s">
        <v>145</v>
      </c>
      <c r="D65" s="69" t="s">
        <v>149</v>
      </c>
      <c r="E65" s="69" t="s">
        <v>156</v>
      </c>
      <c r="F65" s="69" t="s">
        <v>157</v>
      </c>
      <c r="G65" s="69" t="s">
        <v>152</v>
      </c>
      <c r="H65" s="73">
        <v>2506.55</v>
      </c>
      <c r="I65" s="73">
        <v>661.956</v>
      </c>
      <c r="J65" s="73">
        <v>1288.6</v>
      </c>
      <c r="K65" s="69" t="s">
        <v>37</v>
      </c>
    </row>
    <row r="66" spans="1:11">
      <c r="A66" s="68">
        <v>64</v>
      </c>
      <c r="B66" s="69" t="s">
        <v>12</v>
      </c>
      <c r="C66" s="69" t="s">
        <v>145</v>
      </c>
      <c r="D66" s="69" t="s">
        <v>149</v>
      </c>
      <c r="E66" s="69" t="s">
        <v>158</v>
      </c>
      <c r="F66" s="69" t="s">
        <v>159</v>
      </c>
      <c r="G66" s="69" t="s">
        <v>152</v>
      </c>
      <c r="H66" s="73">
        <v>527.68</v>
      </c>
      <c r="I66" s="73">
        <v>269.01</v>
      </c>
      <c r="J66" s="73">
        <v>385.1</v>
      </c>
      <c r="K66" s="69" t="s">
        <v>37</v>
      </c>
    </row>
    <row r="67" spans="1:11">
      <c r="A67" s="68">
        <v>65</v>
      </c>
      <c r="B67" s="69" t="s">
        <v>12</v>
      </c>
      <c r="C67" s="69" t="s">
        <v>145</v>
      </c>
      <c r="D67" s="69" t="s">
        <v>149</v>
      </c>
      <c r="E67" s="69" t="s">
        <v>160</v>
      </c>
      <c r="F67" s="69" t="s">
        <v>161</v>
      </c>
      <c r="G67" s="69" t="s">
        <v>152</v>
      </c>
      <c r="H67" s="73">
        <v>2601.52</v>
      </c>
      <c r="I67" s="73">
        <v>1003</v>
      </c>
      <c r="J67" s="73">
        <v>1543</v>
      </c>
      <c r="K67" s="69" t="s">
        <v>37</v>
      </c>
    </row>
    <row r="68" spans="1:11">
      <c r="A68" s="68">
        <v>66</v>
      </c>
      <c r="B68" s="69" t="s">
        <v>12</v>
      </c>
      <c r="C68" s="69" t="s">
        <v>145</v>
      </c>
      <c r="D68" s="69" t="s">
        <v>162</v>
      </c>
      <c r="E68" s="69" t="s">
        <v>15</v>
      </c>
      <c r="F68" s="69" t="s">
        <v>147</v>
      </c>
      <c r="G68" s="72">
        <v>45636</v>
      </c>
      <c r="H68" s="73">
        <v>8229.92</v>
      </c>
      <c r="I68" s="73">
        <v>2016.6</v>
      </c>
      <c r="J68" s="73">
        <v>2016.6</v>
      </c>
      <c r="K68" s="69" t="s">
        <v>37</v>
      </c>
    </row>
    <row r="69" spans="1:11">
      <c r="A69" s="68">
        <v>67</v>
      </c>
      <c r="B69" s="69" t="s">
        <v>12</v>
      </c>
      <c r="C69" s="69" t="s">
        <v>145</v>
      </c>
      <c r="D69" s="69" t="s">
        <v>163</v>
      </c>
      <c r="E69" s="69" t="s">
        <v>15</v>
      </c>
      <c r="F69" s="69" t="s">
        <v>164</v>
      </c>
      <c r="G69" s="69" t="s">
        <v>165</v>
      </c>
      <c r="H69" s="73">
        <v>1634.97</v>
      </c>
      <c r="I69" s="73">
        <v>327.97</v>
      </c>
      <c r="J69" s="73">
        <v>1634.97</v>
      </c>
      <c r="K69" s="69" t="s">
        <v>37</v>
      </c>
    </row>
    <row r="70" ht="27" spans="1:11">
      <c r="A70" s="68">
        <v>68</v>
      </c>
      <c r="B70" s="69" t="s">
        <v>12</v>
      </c>
      <c r="C70" s="69" t="s">
        <v>145</v>
      </c>
      <c r="D70" s="69" t="s">
        <v>166</v>
      </c>
      <c r="E70" s="69" t="s">
        <v>167</v>
      </c>
      <c r="F70" s="69" t="s">
        <v>168</v>
      </c>
      <c r="G70" s="69" t="s">
        <v>169</v>
      </c>
      <c r="H70" s="73">
        <v>2960</v>
      </c>
      <c r="I70" s="73">
        <v>355.66</v>
      </c>
      <c r="J70" s="73">
        <v>2960</v>
      </c>
      <c r="K70" s="69" t="s">
        <v>37</v>
      </c>
    </row>
    <row r="71" spans="1:11">
      <c r="A71" s="68">
        <v>69</v>
      </c>
      <c r="B71" s="69" t="s">
        <v>12</v>
      </c>
      <c r="C71" s="69" t="s">
        <v>145</v>
      </c>
      <c r="D71" s="69" t="s">
        <v>166</v>
      </c>
      <c r="E71" s="69" t="s">
        <v>170</v>
      </c>
      <c r="F71" s="69" t="s">
        <v>171</v>
      </c>
      <c r="G71" s="69" t="s">
        <v>169</v>
      </c>
      <c r="H71" s="73">
        <v>26061.98</v>
      </c>
      <c r="I71" s="73">
        <v>2907</v>
      </c>
      <c r="J71" s="73">
        <v>23387.7</v>
      </c>
      <c r="K71" s="69" t="s">
        <v>37</v>
      </c>
    </row>
    <row r="72" spans="1:11">
      <c r="A72" s="68">
        <v>70</v>
      </c>
      <c r="B72" s="69" t="s">
        <v>12</v>
      </c>
      <c r="C72" s="69" t="s">
        <v>145</v>
      </c>
      <c r="D72" s="69" t="s">
        <v>166</v>
      </c>
      <c r="E72" s="69" t="s">
        <v>96</v>
      </c>
      <c r="F72" s="69" t="s">
        <v>172</v>
      </c>
      <c r="G72" s="69" t="s">
        <v>169</v>
      </c>
      <c r="H72" s="73">
        <v>2836.48</v>
      </c>
      <c r="I72" s="73">
        <v>312.48</v>
      </c>
      <c r="J72" s="73">
        <v>2651.4</v>
      </c>
      <c r="K72" s="69" t="s">
        <v>37</v>
      </c>
    </row>
    <row r="73" ht="27" spans="1:11">
      <c r="A73" s="68">
        <v>71</v>
      </c>
      <c r="B73" s="69" t="s">
        <v>12</v>
      </c>
      <c r="C73" s="69" t="s">
        <v>145</v>
      </c>
      <c r="D73" s="69" t="s">
        <v>173</v>
      </c>
      <c r="E73" s="69" t="s">
        <v>15</v>
      </c>
      <c r="F73" s="69" t="s">
        <v>174</v>
      </c>
      <c r="G73" s="77">
        <v>45544</v>
      </c>
      <c r="H73" s="73">
        <v>6612.93</v>
      </c>
      <c r="I73" s="73">
        <v>1722.99</v>
      </c>
      <c r="J73" s="73">
        <v>6612.93</v>
      </c>
      <c r="K73" s="69" t="s">
        <v>37</v>
      </c>
    </row>
    <row r="74" spans="1:11">
      <c r="A74" s="68">
        <v>72</v>
      </c>
      <c r="B74" s="69" t="s">
        <v>12</v>
      </c>
      <c r="C74" s="69" t="s">
        <v>145</v>
      </c>
      <c r="D74" s="69" t="s">
        <v>175</v>
      </c>
      <c r="E74" s="69" t="s">
        <v>176</v>
      </c>
      <c r="F74" s="69" t="s">
        <v>154</v>
      </c>
      <c r="G74" s="77">
        <v>44846</v>
      </c>
      <c r="H74" s="73">
        <v>4241.51</v>
      </c>
      <c r="I74" s="73">
        <v>681.51</v>
      </c>
      <c r="J74" s="73">
        <v>4241.51</v>
      </c>
      <c r="K74" s="69" t="s">
        <v>37</v>
      </c>
    </row>
    <row r="75" spans="1:11">
      <c r="A75" s="68">
        <v>73</v>
      </c>
      <c r="B75" s="69" t="s">
        <v>12</v>
      </c>
      <c r="C75" s="69" t="s">
        <v>145</v>
      </c>
      <c r="D75" s="69" t="s">
        <v>175</v>
      </c>
      <c r="E75" s="69" t="s">
        <v>177</v>
      </c>
      <c r="F75" s="69" t="s">
        <v>154</v>
      </c>
      <c r="G75" s="77">
        <v>44846</v>
      </c>
      <c r="H75" s="73">
        <v>2031.86</v>
      </c>
      <c r="I75" s="73">
        <v>312</v>
      </c>
      <c r="J75" s="73">
        <v>2343.86</v>
      </c>
      <c r="K75" s="69" t="s">
        <v>37</v>
      </c>
    </row>
    <row r="76" s="57" customFormat="1" spans="1:11">
      <c r="A76" s="68">
        <v>74</v>
      </c>
      <c r="B76" s="69" t="s">
        <v>12</v>
      </c>
      <c r="C76" s="69" t="s">
        <v>178</v>
      </c>
      <c r="D76" s="69" t="s">
        <v>179</v>
      </c>
      <c r="E76" s="69" t="s">
        <v>180</v>
      </c>
      <c r="F76" s="69" t="s">
        <v>181</v>
      </c>
      <c r="G76" s="69" t="s">
        <v>182</v>
      </c>
      <c r="H76" s="73">
        <v>18798.78</v>
      </c>
      <c r="I76" s="73">
        <v>18</v>
      </c>
      <c r="J76" s="73">
        <v>10178</v>
      </c>
      <c r="K76" s="69" t="s">
        <v>37</v>
      </c>
    </row>
    <row r="77" s="54" customFormat="1" spans="1:11">
      <c r="A77" s="68">
        <v>75</v>
      </c>
      <c r="B77" s="69" t="s">
        <v>12</v>
      </c>
      <c r="C77" s="69" t="s">
        <v>178</v>
      </c>
      <c r="D77" s="69" t="s">
        <v>183</v>
      </c>
      <c r="E77" s="69" t="s">
        <v>15</v>
      </c>
      <c r="F77" s="69" t="s">
        <v>184</v>
      </c>
      <c r="G77" s="69" t="s">
        <v>185</v>
      </c>
      <c r="H77" s="73">
        <v>9686.09</v>
      </c>
      <c r="I77" s="73">
        <v>1966.09</v>
      </c>
      <c r="J77" s="73">
        <v>9686.09</v>
      </c>
      <c r="K77" s="69" t="s">
        <v>37</v>
      </c>
    </row>
    <row r="78" s="54" customFormat="1" spans="1:11">
      <c r="A78" s="68">
        <v>76</v>
      </c>
      <c r="B78" s="69" t="s">
        <v>12</v>
      </c>
      <c r="C78" s="69" t="s">
        <v>178</v>
      </c>
      <c r="D78" s="69" t="s">
        <v>186</v>
      </c>
      <c r="E78" s="69" t="s">
        <v>187</v>
      </c>
      <c r="F78" s="69" t="s">
        <v>188</v>
      </c>
      <c r="G78" s="69" t="s">
        <v>189</v>
      </c>
      <c r="H78" s="73">
        <v>18055.89</v>
      </c>
      <c r="I78" s="73">
        <v>1820</v>
      </c>
      <c r="J78" s="73">
        <v>19865</v>
      </c>
      <c r="K78" s="69" t="s">
        <v>37</v>
      </c>
    </row>
    <row r="79" s="54" customFormat="1" spans="1:11">
      <c r="A79" s="68">
        <v>77</v>
      </c>
      <c r="B79" s="69" t="s">
        <v>12</v>
      </c>
      <c r="C79" s="69" t="s">
        <v>178</v>
      </c>
      <c r="D79" s="69" t="s">
        <v>190</v>
      </c>
      <c r="E79" s="69" t="s">
        <v>15</v>
      </c>
      <c r="F79" s="69" t="s">
        <v>184</v>
      </c>
      <c r="G79" s="69" t="s">
        <v>191</v>
      </c>
      <c r="H79" s="73">
        <v>54272.96</v>
      </c>
      <c r="I79" s="73">
        <v>10900</v>
      </c>
      <c r="J79" s="73">
        <v>22000</v>
      </c>
      <c r="K79" s="69" t="s">
        <v>37</v>
      </c>
    </row>
    <row r="80" s="54" customFormat="1" spans="1:11">
      <c r="A80" s="68">
        <v>78</v>
      </c>
      <c r="B80" s="69" t="s">
        <v>12</v>
      </c>
      <c r="C80" s="69" t="s">
        <v>178</v>
      </c>
      <c r="D80" s="69" t="s">
        <v>190</v>
      </c>
      <c r="E80" s="69" t="s">
        <v>192</v>
      </c>
      <c r="F80" s="69" t="s">
        <v>188</v>
      </c>
      <c r="G80" s="69" t="s">
        <v>191</v>
      </c>
      <c r="H80" s="73">
        <v>54272.96</v>
      </c>
      <c r="I80" s="73">
        <v>10900</v>
      </c>
      <c r="J80" s="73">
        <v>22000</v>
      </c>
      <c r="K80" s="69" t="s">
        <v>37</v>
      </c>
    </row>
    <row r="81" spans="1:11">
      <c r="A81" s="68">
        <v>79</v>
      </c>
      <c r="B81" s="69" t="s">
        <v>12</v>
      </c>
      <c r="C81" s="69" t="s">
        <v>178</v>
      </c>
      <c r="D81" s="69" t="s">
        <v>193</v>
      </c>
      <c r="E81" s="69" t="s">
        <v>20</v>
      </c>
      <c r="F81" s="69" t="s">
        <v>194</v>
      </c>
      <c r="G81" s="77">
        <v>45869</v>
      </c>
      <c r="H81" s="73">
        <v>1773.65</v>
      </c>
      <c r="I81" s="73">
        <v>404.7</v>
      </c>
      <c r="J81" s="73">
        <v>710.7</v>
      </c>
      <c r="K81" s="69" t="s">
        <v>37</v>
      </c>
    </row>
    <row r="82" spans="1:11">
      <c r="A82" s="68">
        <v>80</v>
      </c>
      <c r="B82" s="69" t="s">
        <v>12</v>
      </c>
      <c r="C82" s="69" t="s">
        <v>178</v>
      </c>
      <c r="D82" s="69" t="s">
        <v>193</v>
      </c>
      <c r="E82" s="69" t="s">
        <v>25</v>
      </c>
      <c r="F82" s="69" t="s">
        <v>69</v>
      </c>
      <c r="G82" s="77">
        <v>45869</v>
      </c>
      <c r="H82" s="73">
        <v>1808.26</v>
      </c>
      <c r="I82" s="73">
        <v>612.46</v>
      </c>
      <c r="J82" s="73">
        <v>724.46</v>
      </c>
      <c r="K82" s="69" t="s">
        <v>37</v>
      </c>
    </row>
    <row r="83" spans="1:11">
      <c r="A83" s="68">
        <v>81</v>
      </c>
      <c r="B83" s="69" t="s">
        <v>12</v>
      </c>
      <c r="C83" s="69" t="s">
        <v>178</v>
      </c>
      <c r="D83" s="69" t="s">
        <v>195</v>
      </c>
      <c r="E83" s="69" t="s">
        <v>196</v>
      </c>
      <c r="F83" s="69" t="s">
        <v>26</v>
      </c>
      <c r="G83" s="69" t="s">
        <v>197</v>
      </c>
      <c r="H83" s="73">
        <v>37872.02</v>
      </c>
      <c r="I83" s="73">
        <v>8900</v>
      </c>
      <c r="J83" s="73">
        <v>21149</v>
      </c>
      <c r="K83" s="69" t="s">
        <v>37</v>
      </c>
    </row>
    <row r="84" s="58" customFormat="1" spans="1:11">
      <c r="A84" s="68">
        <v>82</v>
      </c>
      <c r="B84" s="69" t="s">
        <v>12</v>
      </c>
      <c r="C84" s="69" t="s">
        <v>178</v>
      </c>
      <c r="D84" s="69" t="s">
        <v>198</v>
      </c>
      <c r="E84" s="69" t="s">
        <v>199</v>
      </c>
      <c r="F84" s="69" t="s">
        <v>200</v>
      </c>
      <c r="G84" s="69" t="s">
        <v>201</v>
      </c>
      <c r="H84" s="73">
        <v>6224.86</v>
      </c>
      <c r="I84" s="73">
        <v>10</v>
      </c>
      <c r="J84" s="73">
        <v>6425.9</v>
      </c>
      <c r="K84" s="69" t="s">
        <v>37</v>
      </c>
    </row>
    <row r="85" s="58" customFormat="1" spans="1:11">
      <c r="A85" s="68">
        <v>83</v>
      </c>
      <c r="B85" s="69" t="s">
        <v>12</v>
      </c>
      <c r="C85" s="69" t="s">
        <v>178</v>
      </c>
      <c r="D85" s="69" t="s">
        <v>198</v>
      </c>
      <c r="E85" s="69" t="s">
        <v>202</v>
      </c>
      <c r="F85" s="69" t="s">
        <v>203</v>
      </c>
      <c r="G85" s="69" t="s">
        <v>201</v>
      </c>
      <c r="H85" s="73">
        <v>5037.5</v>
      </c>
      <c r="I85" s="73">
        <v>20</v>
      </c>
      <c r="J85" s="73">
        <v>5262.1</v>
      </c>
      <c r="K85" s="69" t="s">
        <v>37</v>
      </c>
    </row>
    <row r="86" ht="27" spans="1:11">
      <c r="A86" s="68">
        <v>84</v>
      </c>
      <c r="B86" s="69" t="s">
        <v>12</v>
      </c>
      <c r="C86" s="69" t="s">
        <v>178</v>
      </c>
      <c r="D86" s="69" t="s">
        <v>204</v>
      </c>
      <c r="E86" s="69" t="s">
        <v>187</v>
      </c>
      <c r="F86" s="69" t="s">
        <v>184</v>
      </c>
      <c r="G86" s="81">
        <v>45894</v>
      </c>
      <c r="H86" s="75">
        <v>1363.7969</v>
      </c>
      <c r="I86" s="75">
        <v>621</v>
      </c>
      <c r="J86" s="75">
        <v>621</v>
      </c>
      <c r="K86" s="69" t="s">
        <v>17</v>
      </c>
    </row>
    <row r="87" s="57" customFormat="1" spans="1:11">
      <c r="A87" s="68">
        <v>85</v>
      </c>
      <c r="B87" s="69" t="s">
        <v>12</v>
      </c>
      <c r="C87" s="69" t="s">
        <v>178</v>
      </c>
      <c r="D87" s="69" t="s">
        <v>205</v>
      </c>
      <c r="E87" s="69" t="s">
        <v>206</v>
      </c>
      <c r="F87" s="69" t="s">
        <v>207</v>
      </c>
      <c r="G87" s="69" t="s">
        <v>208</v>
      </c>
      <c r="H87" s="73">
        <v>2860.47</v>
      </c>
      <c r="I87" s="73">
        <v>50</v>
      </c>
      <c r="J87" s="75">
        <v>2910.47</v>
      </c>
      <c r="K87" s="68" t="s">
        <v>37</v>
      </c>
    </row>
    <row r="88" s="58" customFormat="1" spans="1:11">
      <c r="A88" s="68">
        <v>86</v>
      </c>
      <c r="B88" s="69" t="s">
        <v>12</v>
      </c>
      <c r="C88" s="69" t="s">
        <v>178</v>
      </c>
      <c r="D88" s="69" t="s">
        <v>209</v>
      </c>
      <c r="E88" s="69" t="s">
        <v>210</v>
      </c>
      <c r="F88" s="69" t="s">
        <v>211</v>
      </c>
      <c r="G88" s="69" t="s">
        <v>212</v>
      </c>
      <c r="H88" s="73">
        <v>12428.1</v>
      </c>
      <c r="I88" s="73">
        <v>50</v>
      </c>
      <c r="J88" s="73">
        <v>12133.35</v>
      </c>
      <c r="K88" s="80" t="s">
        <v>37</v>
      </c>
    </row>
    <row r="89" spans="1:11">
      <c r="A89" s="68">
        <v>87</v>
      </c>
      <c r="B89" s="69" t="s">
        <v>12</v>
      </c>
      <c r="C89" s="69" t="s">
        <v>178</v>
      </c>
      <c r="D89" s="69" t="s">
        <v>213</v>
      </c>
      <c r="E89" s="69" t="s">
        <v>187</v>
      </c>
      <c r="F89" s="69" t="s">
        <v>214</v>
      </c>
      <c r="G89" s="77">
        <v>43767</v>
      </c>
      <c r="H89" s="73">
        <v>16236.0065</v>
      </c>
      <c r="I89" s="73">
        <v>615.4077</v>
      </c>
      <c r="J89" s="73">
        <v>9899.0077</v>
      </c>
      <c r="K89" s="69" t="s">
        <v>37</v>
      </c>
    </row>
    <row r="90" spans="1:11">
      <c r="A90" s="68">
        <v>88</v>
      </c>
      <c r="B90" s="69" t="s">
        <v>12</v>
      </c>
      <c r="C90" s="69" t="s">
        <v>215</v>
      </c>
      <c r="D90" s="69" t="s">
        <v>216</v>
      </c>
      <c r="E90" s="69" t="s">
        <v>217</v>
      </c>
      <c r="F90" s="69" t="s">
        <v>218</v>
      </c>
      <c r="G90" s="69" t="s">
        <v>219</v>
      </c>
      <c r="H90" s="73">
        <v>18048</v>
      </c>
      <c r="I90" s="73">
        <v>10529</v>
      </c>
      <c r="J90" s="73">
        <v>18048</v>
      </c>
      <c r="K90" s="69" t="s">
        <v>37</v>
      </c>
    </row>
    <row r="91" ht="27" spans="1:11">
      <c r="A91" s="68">
        <v>89</v>
      </c>
      <c r="B91" s="69" t="s">
        <v>12</v>
      </c>
      <c r="C91" s="69" t="s">
        <v>215</v>
      </c>
      <c r="D91" s="69" t="s">
        <v>216</v>
      </c>
      <c r="E91" s="69" t="s">
        <v>220</v>
      </c>
      <c r="F91" s="69" t="s">
        <v>221</v>
      </c>
      <c r="G91" s="69" t="s">
        <v>219</v>
      </c>
      <c r="H91" s="73">
        <v>39325.47</v>
      </c>
      <c r="I91" s="73">
        <v>1922.7893</v>
      </c>
      <c r="J91" s="73">
        <v>36846.142</v>
      </c>
      <c r="K91" s="69" t="s">
        <v>37</v>
      </c>
    </row>
    <row r="92" spans="1:11">
      <c r="A92" s="68">
        <v>90</v>
      </c>
      <c r="B92" s="69" t="s">
        <v>12</v>
      </c>
      <c r="C92" s="69" t="s">
        <v>215</v>
      </c>
      <c r="D92" s="69" t="s">
        <v>222</v>
      </c>
      <c r="E92" s="69" t="s">
        <v>223</v>
      </c>
      <c r="F92" s="69" t="s">
        <v>224</v>
      </c>
      <c r="G92" s="69" t="s">
        <v>225</v>
      </c>
      <c r="H92" s="73">
        <v>4544.67</v>
      </c>
      <c r="I92" s="73">
        <v>4000</v>
      </c>
      <c r="J92" s="73">
        <f>H92*0.9</f>
        <v>4090.203</v>
      </c>
      <c r="K92" s="69" t="s">
        <v>37</v>
      </c>
    </row>
    <row r="93" spans="1:11">
      <c r="A93" s="68">
        <v>91</v>
      </c>
      <c r="B93" s="69" t="s">
        <v>12</v>
      </c>
      <c r="C93" s="69" t="s">
        <v>226</v>
      </c>
      <c r="D93" s="69" t="s">
        <v>227</v>
      </c>
      <c r="E93" s="69" t="s">
        <v>228</v>
      </c>
      <c r="F93" s="69" t="s">
        <v>229</v>
      </c>
      <c r="G93" s="69" t="s">
        <v>230</v>
      </c>
      <c r="H93" s="73">
        <v>14210.75</v>
      </c>
      <c r="I93" s="73">
        <v>5545.36</v>
      </c>
      <c r="J93" s="73">
        <v>10013.77</v>
      </c>
      <c r="K93" s="69" t="s">
        <v>37</v>
      </c>
    </row>
    <row r="94" s="54" customFormat="1" ht="27" spans="1:11">
      <c r="A94" s="68">
        <v>92</v>
      </c>
      <c r="B94" s="69" t="s">
        <v>12</v>
      </c>
      <c r="C94" s="69" t="s">
        <v>226</v>
      </c>
      <c r="D94" s="69" t="s">
        <v>231</v>
      </c>
      <c r="E94" s="69" t="s">
        <v>232</v>
      </c>
      <c r="F94" s="69" t="s">
        <v>110</v>
      </c>
      <c r="G94" s="69" t="s">
        <v>233</v>
      </c>
      <c r="H94" s="73">
        <v>42026.7</v>
      </c>
      <c r="I94" s="73">
        <v>6820</v>
      </c>
      <c r="J94" s="73">
        <v>41532</v>
      </c>
      <c r="K94" s="69" t="s">
        <v>37</v>
      </c>
    </row>
    <row r="95" s="54" customFormat="1" spans="1:11">
      <c r="A95" s="68">
        <v>93</v>
      </c>
      <c r="B95" s="69" t="s">
        <v>12</v>
      </c>
      <c r="C95" s="69" t="s">
        <v>226</v>
      </c>
      <c r="D95" s="69" t="s">
        <v>234</v>
      </c>
      <c r="E95" s="69" t="s">
        <v>20</v>
      </c>
      <c r="F95" s="69" t="s">
        <v>235</v>
      </c>
      <c r="G95" s="69" t="s">
        <v>236</v>
      </c>
      <c r="H95" s="73">
        <v>5709.6</v>
      </c>
      <c r="I95" s="73">
        <v>1751.91</v>
      </c>
      <c r="J95" s="73">
        <v>1751.91</v>
      </c>
      <c r="K95" s="69" t="s">
        <v>17</v>
      </c>
    </row>
    <row r="96" ht="27" spans="1:11">
      <c r="A96" s="68">
        <v>94</v>
      </c>
      <c r="B96" s="69" t="s">
        <v>12</v>
      </c>
      <c r="C96" s="69" t="s">
        <v>237</v>
      </c>
      <c r="D96" s="69" t="s">
        <v>238</v>
      </c>
      <c r="E96" s="69" t="s">
        <v>239</v>
      </c>
      <c r="F96" s="69" t="s">
        <v>240</v>
      </c>
      <c r="G96" s="69" t="s">
        <v>241</v>
      </c>
      <c r="H96" s="73">
        <v>9676.42</v>
      </c>
      <c r="I96" s="73">
        <v>318.61</v>
      </c>
      <c r="J96" s="73">
        <v>9676.41</v>
      </c>
      <c r="K96" s="69" t="s">
        <v>37</v>
      </c>
    </row>
    <row r="97" ht="27" spans="1:11">
      <c r="A97" s="68">
        <v>95</v>
      </c>
      <c r="B97" s="69" t="s">
        <v>12</v>
      </c>
      <c r="C97" s="69" t="s">
        <v>237</v>
      </c>
      <c r="D97" s="69" t="s">
        <v>238</v>
      </c>
      <c r="E97" s="69" t="s">
        <v>242</v>
      </c>
      <c r="F97" s="69" t="s">
        <v>243</v>
      </c>
      <c r="G97" s="69" t="s">
        <v>241</v>
      </c>
      <c r="H97" s="73">
        <v>3631.93</v>
      </c>
      <c r="I97" s="73">
        <v>483.8</v>
      </c>
      <c r="J97" s="73">
        <v>3631.3</v>
      </c>
      <c r="K97" s="69" t="s">
        <v>37</v>
      </c>
    </row>
    <row r="98" s="54" customFormat="1" ht="27" spans="1:11">
      <c r="A98" s="68">
        <v>96</v>
      </c>
      <c r="B98" s="69" t="s">
        <v>12</v>
      </c>
      <c r="C98" s="69" t="s">
        <v>237</v>
      </c>
      <c r="D98" s="69" t="s">
        <v>244</v>
      </c>
      <c r="E98" s="69" t="s">
        <v>245</v>
      </c>
      <c r="F98" s="69" t="s">
        <v>240</v>
      </c>
      <c r="G98" s="77">
        <v>45163</v>
      </c>
      <c r="H98" s="73">
        <v>21602.34</v>
      </c>
      <c r="I98" s="73">
        <v>5430.4</v>
      </c>
      <c r="J98" s="73">
        <v>13563.51</v>
      </c>
      <c r="K98" s="69" t="s">
        <v>37</v>
      </c>
    </row>
    <row r="99" spans="1:11">
      <c r="A99" s="68">
        <v>97</v>
      </c>
      <c r="B99" s="69" t="s">
        <v>12</v>
      </c>
      <c r="C99" s="69" t="s">
        <v>237</v>
      </c>
      <c r="D99" s="69" t="s">
        <v>246</v>
      </c>
      <c r="E99" s="69" t="s">
        <v>247</v>
      </c>
      <c r="F99" s="69" t="s">
        <v>48</v>
      </c>
      <c r="G99" s="69" t="s">
        <v>248</v>
      </c>
      <c r="H99" s="73">
        <v>7460.81</v>
      </c>
      <c r="I99" s="73">
        <v>780</v>
      </c>
      <c r="J99" s="73">
        <v>1582</v>
      </c>
      <c r="K99" s="69" t="s">
        <v>37</v>
      </c>
    </row>
    <row r="100" spans="1:11">
      <c r="A100" s="68">
        <v>98</v>
      </c>
      <c r="B100" s="69" t="s">
        <v>12</v>
      </c>
      <c r="C100" s="69" t="s">
        <v>237</v>
      </c>
      <c r="D100" s="69" t="s">
        <v>246</v>
      </c>
      <c r="E100" s="69" t="s">
        <v>249</v>
      </c>
      <c r="F100" s="69" t="s">
        <v>89</v>
      </c>
      <c r="G100" s="69" t="s">
        <v>248</v>
      </c>
      <c r="H100" s="73">
        <v>7906.93</v>
      </c>
      <c r="I100" s="73">
        <v>982.52</v>
      </c>
      <c r="J100" s="73">
        <v>1795.17</v>
      </c>
      <c r="K100" s="69" t="s">
        <v>37</v>
      </c>
    </row>
    <row r="101" spans="1:11">
      <c r="A101" s="68">
        <v>99</v>
      </c>
      <c r="B101" s="69" t="s">
        <v>12</v>
      </c>
      <c r="C101" s="69" t="s">
        <v>237</v>
      </c>
      <c r="D101" s="69" t="s">
        <v>250</v>
      </c>
      <c r="E101" s="69" t="s">
        <v>210</v>
      </c>
      <c r="F101" s="69" t="s">
        <v>26</v>
      </c>
      <c r="G101" s="69" t="s">
        <v>251</v>
      </c>
      <c r="H101" s="73">
        <v>10634.65</v>
      </c>
      <c r="I101" s="73">
        <v>4719.03</v>
      </c>
      <c r="J101" s="73">
        <v>7268.03</v>
      </c>
      <c r="K101" s="69" t="s">
        <v>37</v>
      </c>
    </row>
    <row r="102" spans="1:11">
      <c r="A102" s="68">
        <v>100</v>
      </c>
      <c r="B102" s="69" t="s">
        <v>12</v>
      </c>
      <c r="C102" s="69" t="s">
        <v>237</v>
      </c>
      <c r="D102" s="69" t="s">
        <v>252</v>
      </c>
      <c r="E102" s="69" t="s">
        <v>253</v>
      </c>
      <c r="F102" s="69" t="s">
        <v>254</v>
      </c>
      <c r="G102" s="69" t="s">
        <v>255</v>
      </c>
      <c r="H102" s="73">
        <v>8268.82</v>
      </c>
      <c r="I102" s="73">
        <v>310</v>
      </c>
      <c r="J102" s="73">
        <v>8108.49</v>
      </c>
      <c r="K102" s="69" t="s">
        <v>37</v>
      </c>
    </row>
    <row r="103" s="54" customFormat="1" spans="1:11">
      <c r="A103" s="68">
        <v>101</v>
      </c>
      <c r="B103" s="69" t="s">
        <v>12</v>
      </c>
      <c r="C103" s="69" t="s">
        <v>237</v>
      </c>
      <c r="D103" s="69" t="s">
        <v>256</v>
      </c>
      <c r="E103" s="69" t="s">
        <v>20</v>
      </c>
      <c r="F103" s="69" t="s">
        <v>257</v>
      </c>
      <c r="G103" s="69" t="s">
        <v>258</v>
      </c>
      <c r="H103" s="73">
        <v>1671.67</v>
      </c>
      <c r="I103" s="73">
        <v>650</v>
      </c>
      <c r="J103" s="73">
        <v>990</v>
      </c>
      <c r="K103" s="69" t="s">
        <v>37</v>
      </c>
    </row>
    <row r="104" s="54" customFormat="1" spans="1:11">
      <c r="A104" s="68">
        <v>102</v>
      </c>
      <c r="B104" s="69" t="s">
        <v>12</v>
      </c>
      <c r="C104" s="69" t="s">
        <v>237</v>
      </c>
      <c r="D104" s="69" t="s">
        <v>256</v>
      </c>
      <c r="E104" s="69" t="s">
        <v>25</v>
      </c>
      <c r="F104" s="69" t="s">
        <v>127</v>
      </c>
      <c r="G104" s="69" t="s">
        <v>258</v>
      </c>
      <c r="H104" s="73">
        <v>1671.67</v>
      </c>
      <c r="I104" s="73">
        <v>340</v>
      </c>
      <c r="J104" s="73">
        <v>680</v>
      </c>
      <c r="K104" s="69" t="s">
        <v>37</v>
      </c>
    </row>
    <row r="105" spans="1:11">
      <c r="A105" s="68">
        <v>103</v>
      </c>
      <c r="B105" s="69" t="s">
        <v>12</v>
      </c>
      <c r="C105" s="69" t="s">
        <v>237</v>
      </c>
      <c r="D105" s="69" t="s">
        <v>259</v>
      </c>
      <c r="E105" s="69" t="s">
        <v>180</v>
      </c>
      <c r="F105" s="69" t="s">
        <v>218</v>
      </c>
      <c r="G105" s="77">
        <v>45657</v>
      </c>
      <c r="H105" s="73">
        <v>2785.71</v>
      </c>
      <c r="I105" s="73">
        <v>1223.67</v>
      </c>
      <c r="J105" s="73">
        <v>1836.53</v>
      </c>
      <c r="K105" s="69" t="s">
        <v>37</v>
      </c>
    </row>
    <row r="106" spans="1:11">
      <c r="A106" s="68">
        <v>104</v>
      </c>
      <c r="B106" s="69" t="s">
        <v>12</v>
      </c>
      <c r="C106" s="69" t="s">
        <v>237</v>
      </c>
      <c r="D106" s="69" t="s">
        <v>260</v>
      </c>
      <c r="E106" s="69" t="s">
        <v>15</v>
      </c>
      <c r="F106" s="69" t="s">
        <v>26</v>
      </c>
      <c r="G106" s="69" t="s">
        <v>261</v>
      </c>
      <c r="H106" s="73">
        <v>7820.87</v>
      </c>
      <c r="I106" s="73">
        <v>6100</v>
      </c>
      <c r="J106" s="73">
        <v>6100</v>
      </c>
      <c r="K106" s="69" t="s">
        <v>37</v>
      </c>
    </row>
    <row r="107" spans="1:11">
      <c r="A107" s="68">
        <v>105</v>
      </c>
      <c r="B107" s="69" t="s">
        <v>12</v>
      </c>
      <c r="C107" s="69" t="s">
        <v>237</v>
      </c>
      <c r="D107" s="69" t="s">
        <v>262</v>
      </c>
      <c r="E107" s="69" t="s">
        <v>263</v>
      </c>
      <c r="F107" s="69" t="s">
        <v>264</v>
      </c>
      <c r="G107" s="69" t="s">
        <v>265</v>
      </c>
      <c r="H107" s="73">
        <v>6065.82</v>
      </c>
      <c r="I107" s="73">
        <v>1073.4</v>
      </c>
      <c r="J107" s="73">
        <v>6065.48</v>
      </c>
      <c r="K107" s="69" t="s">
        <v>37</v>
      </c>
    </row>
    <row r="108" ht="27" spans="1:11">
      <c r="A108" s="68">
        <v>106</v>
      </c>
      <c r="B108" s="69" t="s">
        <v>12</v>
      </c>
      <c r="C108" s="69" t="s">
        <v>237</v>
      </c>
      <c r="D108" s="69" t="s">
        <v>262</v>
      </c>
      <c r="E108" s="69" t="s">
        <v>266</v>
      </c>
      <c r="F108" s="69" t="s">
        <v>267</v>
      </c>
      <c r="G108" s="69" t="s">
        <v>265</v>
      </c>
      <c r="H108" s="73">
        <v>6065.82</v>
      </c>
      <c r="I108" s="73">
        <v>1073.7</v>
      </c>
      <c r="J108" s="73">
        <v>6065.78</v>
      </c>
      <c r="K108" s="69" t="s">
        <v>37</v>
      </c>
    </row>
    <row r="109" ht="27" spans="1:11">
      <c r="A109" s="68">
        <v>107</v>
      </c>
      <c r="B109" s="69" t="s">
        <v>12</v>
      </c>
      <c r="C109" s="69" t="s">
        <v>237</v>
      </c>
      <c r="D109" s="69" t="s">
        <v>268</v>
      </c>
      <c r="E109" s="69" t="s">
        <v>269</v>
      </c>
      <c r="F109" s="69" t="s">
        <v>270</v>
      </c>
      <c r="G109" s="69" t="s">
        <v>271</v>
      </c>
      <c r="H109" s="73">
        <v>17209.14</v>
      </c>
      <c r="I109" s="73">
        <v>11982</v>
      </c>
      <c r="J109" s="73">
        <v>11982</v>
      </c>
      <c r="K109" s="69" t="s">
        <v>17</v>
      </c>
    </row>
    <row r="110" spans="1:11">
      <c r="A110" s="68">
        <v>108</v>
      </c>
      <c r="B110" s="69" t="s">
        <v>12</v>
      </c>
      <c r="C110" s="69" t="s">
        <v>272</v>
      </c>
      <c r="D110" s="69" t="s">
        <v>273</v>
      </c>
      <c r="E110" s="69" t="s">
        <v>20</v>
      </c>
      <c r="F110" s="69" t="s">
        <v>218</v>
      </c>
      <c r="G110" s="77">
        <v>45898</v>
      </c>
      <c r="H110" s="73">
        <v>47324.15</v>
      </c>
      <c r="I110" s="73">
        <v>11423</v>
      </c>
      <c r="J110" s="73">
        <v>11423</v>
      </c>
      <c r="K110" s="69" t="s">
        <v>17</v>
      </c>
    </row>
    <row r="111" s="54" customFormat="1" spans="1:11">
      <c r="A111" s="68">
        <v>109</v>
      </c>
      <c r="B111" s="69" t="s">
        <v>12</v>
      </c>
      <c r="C111" s="69" t="s">
        <v>272</v>
      </c>
      <c r="D111" s="69" t="s">
        <v>274</v>
      </c>
      <c r="E111" s="69" t="s">
        <v>275</v>
      </c>
      <c r="F111" s="69" t="s">
        <v>276</v>
      </c>
      <c r="G111" s="69" t="s">
        <v>277</v>
      </c>
      <c r="H111" s="73">
        <v>41860.97</v>
      </c>
      <c r="I111" s="73">
        <v>6273</v>
      </c>
      <c r="J111" s="73">
        <v>35681.55</v>
      </c>
      <c r="K111" s="69" t="s">
        <v>37</v>
      </c>
    </row>
    <row r="112" s="54" customFormat="1" spans="1:11">
      <c r="A112" s="68">
        <v>110</v>
      </c>
      <c r="B112" s="69" t="s">
        <v>12</v>
      </c>
      <c r="C112" s="69" t="s">
        <v>272</v>
      </c>
      <c r="D112" s="69" t="s">
        <v>278</v>
      </c>
      <c r="E112" s="69" t="s">
        <v>20</v>
      </c>
      <c r="F112" s="69" t="s">
        <v>279</v>
      </c>
      <c r="G112" s="69" t="s">
        <v>277</v>
      </c>
      <c r="H112" s="73">
        <v>38600</v>
      </c>
      <c r="I112" s="73">
        <v>500</v>
      </c>
      <c r="J112" s="73">
        <v>2000</v>
      </c>
      <c r="K112" s="69" t="s">
        <v>37</v>
      </c>
    </row>
    <row r="113" s="54" customFormat="1" spans="1:11">
      <c r="A113" s="68">
        <v>111</v>
      </c>
      <c r="B113" s="69" t="s">
        <v>12</v>
      </c>
      <c r="C113" s="69" t="s">
        <v>272</v>
      </c>
      <c r="D113" s="69" t="s">
        <v>280</v>
      </c>
      <c r="E113" s="69" t="s">
        <v>20</v>
      </c>
      <c r="F113" s="69" t="s">
        <v>281</v>
      </c>
      <c r="G113" s="69" t="s">
        <v>282</v>
      </c>
      <c r="H113" s="73">
        <v>11532.8</v>
      </c>
      <c r="I113" s="73">
        <v>2624</v>
      </c>
      <c r="J113" s="73">
        <v>7738.66</v>
      </c>
      <c r="K113" s="69" t="s">
        <v>37</v>
      </c>
    </row>
    <row r="114" s="54" customFormat="1" spans="1:11">
      <c r="A114" s="68">
        <v>112</v>
      </c>
      <c r="B114" s="69" t="s">
        <v>12</v>
      </c>
      <c r="C114" s="69" t="s">
        <v>272</v>
      </c>
      <c r="D114" s="69" t="s">
        <v>283</v>
      </c>
      <c r="E114" s="69" t="s">
        <v>284</v>
      </c>
      <c r="F114" s="69" t="s">
        <v>285</v>
      </c>
      <c r="G114" s="77">
        <v>45721</v>
      </c>
      <c r="H114" s="73">
        <v>4728.3324</v>
      </c>
      <c r="I114" s="73">
        <v>4728.3324</v>
      </c>
      <c r="J114" s="73">
        <v>4728.3324</v>
      </c>
      <c r="K114" s="69" t="s">
        <v>17</v>
      </c>
    </row>
    <row r="115" s="54" customFormat="1" spans="1:11">
      <c r="A115" s="68">
        <v>113</v>
      </c>
      <c r="B115" s="69" t="s">
        <v>12</v>
      </c>
      <c r="C115" s="69" t="s">
        <v>272</v>
      </c>
      <c r="D115" s="69" t="s">
        <v>286</v>
      </c>
      <c r="E115" s="69" t="s">
        <v>287</v>
      </c>
      <c r="F115" s="69" t="s">
        <v>270</v>
      </c>
      <c r="G115" s="77">
        <v>45805</v>
      </c>
      <c r="H115" s="73">
        <v>8945.8915</v>
      </c>
      <c r="I115" s="73">
        <v>8666</v>
      </c>
      <c r="J115" s="73">
        <v>8666</v>
      </c>
      <c r="K115" s="69" t="s">
        <v>17</v>
      </c>
    </row>
    <row r="116" s="54" customFormat="1" spans="1:11">
      <c r="A116" s="68">
        <v>114</v>
      </c>
      <c r="B116" s="69" t="s">
        <v>12</v>
      </c>
      <c r="C116" s="69" t="s">
        <v>272</v>
      </c>
      <c r="D116" s="69" t="s">
        <v>286</v>
      </c>
      <c r="E116" s="69" t="s">
        <v>288</v>
      </c>
      <c r="F116" s="69" t="s">
        <v>26</v>
      </c>
      <c r="G116" s="77">
        <v>45805</v>
      </c>
      <c r="H116" s="73">
        <v>9616.088</v>
      </c>
      <c r="I116" s="73">
        <v>8240</v>
      </c>
      <c r="J116" s="73">
        <v>8240</v>
      </c>
      <c r="K116" s="69" t="s">
        <v>17</v>
      </c>
    </row>
    <row r="117" s="54" customFormat="1" spans="1:11">
      <c r="A117" s="68">
        <v>115</v>
      </c>
      <c r="B117" s="69" t="s">
        <v>12</v>
      </c>
      <c r="C117" s="69" t="s">
        <v>272</v>
      </c>
      <c r="D117" s="69" t="s">
        <v>289</v>
      </c>
      <c r="E117" s="69" t="s">
        <v>20</v>
      </c>
      <c r="F117" s="69" t="s">
        <v>290</v>
      </c>
      <c r="G117" s="77">
        <v>45852</v>
      </c>
      <c r="H117" s="73">
        <v>52191.6842</v>
      </c>
      <c r="I117" s="73">
        <v>20350.7586</v>
      </c>
      <c r="J117" s="73">
        <v>20350.7586</v>
      </c>
      <c r="K117" s="69" t="s">
        <v>17</v>
      </c>
    </row>
    <row r="118" s="54" customFormat="1" spans="1:11">
      <c r="A118" s="68">
        <v>116</v>
      </c>
      <c r="B118" s="69" t="s">
        <v>12</v>
      </c>
      <c r="C118" s="69" t="s">
        <v>291</v>
      </c>
      <c r="D118" s="69" t="s">
        <v>292</v>
      </c>
      <c r="E118" s="69" t="s">
        <v>25</v>
      </c>
      <c r="F118" s="69" t="s">
        <v>293</v>
      </c>
      <c r="G118" s="69" t="s">
        <v>294</v>
      </c>
      <c r="H118" s="73">
        <v>18959.94</v>
      </c>
      <c r="I118" s="73">
        <v>3029.7</v>
      </c>
      <c r="J118" s="73">
        <v>13596.11</v>
      </c>
      <c r="K118" s="69" t="s">
        <v>37</v>
      </c>
    </row>
    <row r="119" s="54" customFormat="1" ht="27" spans="1:11">
      <c r="A119" s="68">
        <v>117</v>
      </c>
      <c r="B119" s="69" t="s">
        <v>12</v>
      </c>
      <c r="C119" s="69" t="s">
        <v>291</v>
      </c>
      <c r="D119" s="69" t="s">
        <v>292</v>
      </c>
      <c r="E119" s="69" t="s">
        <v>295</v>
      </c>
      <c r="F119" s="69" t="s">
        <v>296</v>
      </c>
      <c r="G119" s="69" t="s">
        <v>294</v>
      </c>
      <c r="H119" s="73">
        <v>10209.2</v>
      </c>
      <c r="I119" s="73">
        <v>2324.57</v>
      </c>
      <c r="J119" s="73">
        <v>6000.47</v>
      </c>
      <c r="K119" s="69" t="s">
        <v>37</v>
      </c>
    </row>
    <row r="120" s="54" customFormat="1" spans="1:11">
      <c r="A120" s="68">
        <v>118</v>
      </c>
      <c r="B120" s="69" t="s">
        <v>12</v>
      </c>
      <c r="C120" s="69" t="s">
        <v>291</v>
      </c>
      <c r="D120" s="69" t="s">
        <v>297</v>
      </c>
      <c r="E120" s="69" t="s">
        <v>20</v>
      </c>
      <c r="F120" s="69" t="s">
        <v>298</v>
      </c>
      <c r="G120" s="69" t="s">
        <v>299</v>
      </c>
      <c r="H120" s="73">
        <v>20537.58</v>
      </c>
      <c r="I120" s="73">
        <v>10312</v>
      </c>
      <c r="J120" s="73">
        <v>18196</v>
      </c>
      <c r="K120" s="69" t="s">
        <v>37</v>
      </c>
    </row>
    <row r="121" s="54" customFormat="1" spans="1:11">
      <c r="A121" s="68">
        <v>119</v>
      </c>
      <c r="B121" s="69" t="s">
        <v>12</v>
      </c>
      <c r="C121" s="69" t="s">
        <v>291</v>
      </c>
      <c r="D121" s="69" t="s">
        <v>300</v>
      </c>
      <c r="E121" s="69" t="s">
        <v>20</v>
      </c>
      <c r="F121" s="69" t="s">
        <v>296</v>
      </c>
      <c r="G121" s="69" t="s">
        <v>301</v>
      </c>
      <c r="H121" s="73">
        <v>6107.19</v>
      </c>
      <c r="I121" s="73">
        <v>2342</v>
      </c>
      <c r="J121" s="73">
        <v>4967</v>
      </c>
      <c r="K121" s="69" t="s">
        <v>37</v>
      </c>
    </row>
    <row r="122" s="54" customFormat="1" spans="1:11">
      <c r="A122" s="68">
        <v>120</v>
      </c>
      <c r="B122" s="69" t="s">
        <v>12</v>
      </c>
      <c r="C122" s="69" t="s">
        <v>291</v>
      </c>
      <c r="D122" s="69" t="s">
        <v>302</v>
      </c>
      <c r="E122" s="69" t="s">
        <v>20</v>
      </c>
      <c r="F122" s="69" t="s">
        <v>298</v>
      </c>
      <c r="G122" s="69" t="s">
        <v>303</v>
      </c>
      <c r="H122" s="73">
        <v>44604.9</v>
      </c>
      <c r="I122" s="73">
        <v>2839</v>
      </c>
      <c r="J122" s="73">
        <v>40990</v>
      </c>
      <c r="K122" s="69" t="s">
        <v>37</v>
      </c>
    </row>
    <row r="123" spans="1:11">
      <c r="A123" s="68">
        <v>121</v>
      </c>
      <c r="B123" s="69" t="s">
        <v>12</v>
      </c>
      <c r="C123" s="69" t="s">
        <v>291</v>
      </c>
      <c r="D123" s="69" t="s">
        <v>304</v>
      </c>
      <c r="E123" s="69" t="s">
        <v>20</v>
      </c>
      <c r="F123" s="69" t="s">
        <v>305</v>
      </c>
      <c r="G123" s="69" t="s">
        <v>306</v>
      </c>
      <c r="H123" s="73">
        <v>10140.64</v>
      </c>
      <c r="I123" s="73">
        <v>3100</v>
      </c>
      <c r="J123" s="73">
        <v>9255.3</v>
      </c>
      <c r="K123" s="69" t="s">
        <v>37</v>
      </c>
    </row>
    <row r="124" s="54" customFormat="1" spans="1:11">
      <c r="A124" s="68">
        <v>122</v>
      </c>
      <c r="B124" s="69" t="s">
        <v>12</v>
      </c>
      <c r="C124" s="69" t="s">
        <v>291</v>
      </c>
      <c r="D124" s="69" t="s">
        <v>307</v>
      </c>
      <c r="E124" s="69" t="s">
        <v>20</v>
      </c>
      <c r="F124" s="69" t="s">
        <v>112</v>
      </c>
      <c r="G124" s="69" t="s">
        <v>308</v>
      </c>
      <c r="H124" s="73">
        <v>16773.87</v>
      </c>
      <c r="I124" s="73">
        <v>4556</v>
      </c>
      <c r="J124" s="73">
        <v>6575</v>
      </c>
      <c r="K124" s="69" t="s">
        <v>17</v>
      </c>
    </row>
    <row r="125" s="54" customFormat="1" spans="1:11">
      <c r="A125" s="68">
        <v>123</v>
      </c>
      <c r="B125" s="69" t="s">
        <v>12</v>
      </c>
      <c r="C125" s="69" t="s">
        <v>309</v>
      </c>
      <c r="D125" s="69" t="s">
        <v>310</v>
      </c>
      <c r="E125" s="69" t="s">
        <v>311</v>
      </c>
      <c r="F125" s="69" t="s">
        <v>135</v>
      </c>
      <c r="G125" s="69" t="s">
        <v>312</v>
      </c>
      <c r="H125" s="73">
        <v>5699.99</v>
      </c>
      <c r="I125" s="73">
        <v>1000</v>
      </c>
      <c r="J125" s="73">
        <v>5220</v>
      </c>
      <c r="K125" s="69" t="s">
        <v>37</v>
      </c>
    </row>
    <row r="126" s="54" customFormat="1" spans="1:11">
      <c r="A126" s="68">
        <v>124</v>
      </c>
      <c r="B126" s="69" t="s">
        <v>12</v>
      </c>
      <c r="C126" s="69" t="s">
        <v>309</v>
      </c>
      <c r="D126" s="69" t="s">
        <v>310</v>
      </c>
      <c r="E126" s="69" t="s">
        <v>313</v>
      </c>
      <c r="F126" s="69" t="s">
        <v>314</v>
      </c>
      <c r="G126" s="69" t="s">
        <v>312</v>
      </c>
      <c r="H126" s="73">
        <v>549.09</v>
      </c>
      <c r="I126" s="73">
        <v>80</v>
      </c>
      <c r="J126" s="73">
        <v>540</v>
      </c>
      <c r="K126" s="69" t="s">
        <v>37</v>
      </c>
    </row>
    <row r="127" s="54" customFormat="1" spans="1:11">
      <c r="A127" s="68">
        <v>125</v>
      </c>
      <c r="B127" s="69" t="s">
        <v>12</v>
      </c>
      <c r="C127" s="69" t="s">
        <v>309</v>
      </c>
      <c r="D127" s="69" t="s">
        <v>310</v>
      </c>
      <c r="E127" s="69" t="s">
        <v>315</v>
      </c>
      <c r="F127" s="69" t="s">
        <v>194</v>
      </c>
      <c r="G127" s="69" t="s">
        <v>312</v>
      </c>
      <c r="H127" s="73">
        <v>13897.68</v>
      </c>
      <c r="I127" s="73">
        <v>2200</v>
      </c>
      <c r="J127" s="73">
        <v>12200</v>
      </c>
      <c r="K127" s="69" t="s">
        <v>37</v>
      </c>
    </row>
    <row r="128" s="54" customFormat="1" ht="27" spans="1:11">
      <c r="A128" s="68">
        <v>126</v>
      </c>
      <c r="B128" s="69" t="s">
        <v>12</v>
      </c>
      <c r="C128" s="69" t="s">
        <v>309</v>
      </c>
      <c r="D128" s="69" t="s">
        <v>310</v>
      </c>
      <c r="E128" s="69" t="s">
        <v>316</v>
      </c>
      <c r="F128" s="69" t="s">
        <v>317</v>
      </c>
      <c r="G128" s="69" t="s">
        <v>312</v>
      </c>
      <c r="H128" s="73">
        <v>9061.84</v>
      </c>
      <c r="I128" s="73">
        <v>700</v>
      </c>
      <c r="J128" s="73">
        <v>7039</v>
      </c>
      <c r="K128" s="69" t="s">
        <v>37</v>
      </c>
    </row>
    <row r="129" s="54" customFormat="1" spans="1:11">
      <c r="A129" s="68">
        <v>127</v>
      </c>
      <c r="B129" s="69" t="s">
        <v>12</v>
      </c>
      <c r="C129" s="69" t="s">
        <v>309</v>
      </c>
      <c r="D129" s="69" t="s">
        <v>318</v>
      </c>
      <c r="E129" s="69" t="s">
        <v>319</v>
      </c>
      <c r="F129" s="69" t="s">
        <v>135</v>
      </c>
      <c r="G129" s="69" t="s">
        <v>320</v>
      </c>
      <c r="H129" s="73">
        <v>4543.51</v>
      </c>
      <c r="I129" s="75">
        <v>1984.06933524</v>
      </c>
      <c r="J129" s="73">
        <v>3316.76</v>
      </c>
      <c r="K129" s="69" t="s">
        <v>37</v>
      </c>
    </row>
    <row r="130" s="54" customFormat="1" spans="1:11">
      <c r="A130" s="68">
        <v>128</v>
      </c>
      <c r="B130" s="69" t="s">
        <v>12</v>
      </c>
      <c r="C130" s="69" t="s">
        <v>309</v>
      </c>
      <c r="D130" s="69" t="s">
        <v>318</v>
      </c>
      <c r="E130" s="69" t="s">
        <v>321</v>
      </c>
      <c r="F130" s="69" t="s">
        <v>322</v>
      </c>
      <c r="G130" s="69" t="s">
        <v>320</v>
      </c>
      <c r="H130" s="73">
        <v>2524.17</v>
      </c>
      <c r="I130" s="75">
        <v>1177.9859816</v>
      </c>
      <c r="J130" s="73">
        <v>1918.38</v>
      </c>
      <c r="K130" s="69" t="s">
        <v>37</v>
      </c>
    </row>
    <row r="131" s="54" customFormat="1" spans="1:11">
      <c r="A131" s="68">
        <v>129</v>
      </c>
      <c r="B131" s="69" t="s">
        <v>12</v>
      </c>
      <c r="C131" s="69" t="s">
        <v>309</v>
      </c>
      <c r="D131" s="69" t="s">
        <v>318</v>
      </c>
      <c r="E131" s="69" t="s">
        <v>323</v>
      </c>
      <c r="F131" s="69" t="s">
        <v>174</v>
      </c>
      <c r="G131" s="69" t="s">
        <v>320</v>
      </c>
      <c r="H131" s="73">
        <v>1893.13</v>
      </c>
      <c r="I131" s="75">
        <v>864.55817625</v>
      </c>
      <c r="J131" s="73">
        <v>1604.95</v>
      </c>
      <c r="K131" s="69" t="s">
        <v>37</v>
      </c>
    </row>
    <row r="132" s="54" customFormat="1" ht="27" spans="1:11">
      <c r="A132" s="68">
        <v>130</v>
      </c>
      <c r="B132" s="69" t="s">
        <v>12</v>
      </c>
      <c r="C132" s="69" t="s">
        <v>309</v>
      </c>
      <c r="D132" s="69" t="s">
        <v>318</v>
      </c>
      <c r="E132" s="69" t="s">
        <v>324</v>
      </c>
      <c r="F132" s="69" t="s">
        <v>18</v>
      </c>
      <c r="G132" s="69" t="s">
        <v>320</v>
      </c>
      <c r="H132" s="73">
        <v>3660.05</v>
      </c>
      <c r="I132" s="75">
        <v>1819.97941018</v>
      </c>
      <c r="J132" s="73">
        <v>2708.44</v>
      </c>
      <c r="K132" s="69" t="s">
        <v>37</v>
      </c>
    </row>
    <row r="133" s="54" customFormat="1" spans="1:11">
      <c r="A133" s="68">
        <v>131</v>
      </c>
      <c r="B133" s="69" t="s">
        <v>12</v>
      </c>
      <c r="C133" s="69" t="s">
        <v>309</v>
      </c>
      <c r="D133" s="69" t="s">
        <v>325</v>
      </c>
      <c r="E133" s="69" t="s">
        <v>15</v>
      </c>
      <c r="F133" s="69" t="s">
        <v>326</v>
      </c>
      <c r="G133" s="69" t="s">
        <v>320</v>
      </c>
      <c r="H133" s="75">
        <v>501.12</v>
      </c>
      <c r="I133" s="75">
        <v>197.54</v>
      </c>
      <c r="J133" s="75">
        <v>197.54</v>
      </c>
      <c r="K133" s="69" t="s">
        <v>37</v>
      </c>
    </row>
    <row r="134" s="54" customFormat="1" spans="1:11">
      <c r="A134" s="68">
        <v>132</v>
      </c>
      <c r="B134" s="69" t="s">
        <v>12</v>
      </c>
      <c r="C134" s="69" t="s">
        <v>309</v>
      </c>
      <c r="D134" s="69" t="s">
        <v>327</v>
      </c>
      <c r="E134" s="69" t="s">
        <v>15</v>
      </c>
      <c r="F134" s="69" t="s">
        <v>120</v>
      </c>
      <c r="G134" s="69" t="s">
        <v>328</v>
      </c>
      <c r="H134" s="73">
        <v>3591.36</v>
      </c>
      <c r="I134" s="73">
        <v>50</v>
      </c>
      <c r="J134" s="73">
        <v>3590</v>
      </c>
      <c r="K134" s="69" t="s">
        <v>37</v>
      </c>
    </row>
    <row r="135" spans="1:11">
      <c r="A135" s="68">
        <v>133</v>
      </c>
      <c r="B135" s="69" t="s">
        <v>12</v>
      </c>
      <c r="C135" s="69" t="s">
        <v>309</v>
      </c>
      <c r="D135" s="69" t="s">
        <v>329</v>
      </c>
      <c r="E135" s="69" t="s">
        <v>15</v>
      </c>
      <c r="F135" s="69" t="s">
        <v>229</v>
      </c>
      <c r="G135" s="69" t="s">
        <v>330</v>
      </c>
      <c r="H135" s="73">
        <v>12580.38</v>
      </c>
      <c r="I135" s="73">
        <v>6300</v>
      </c>
      <c r="J135" s="73">
        <v>6300</v>
      </c>
      <c r="K135" s="69" t="s">
        <v>37</v>
      </c>
    </row>
    <row r="136" spans="1:11">
      <c r="A136" s="68">
        <v>134</v>
      </c>
      <c r="B136" s="69" t="s">
        <v>12</v>
      </c>
      <c r="C136" s="69" t="s">
        <v>309</v>
      </c>
      <c r="D136" s="69" t="s">
        <v>331</v>
      </c>
      <c r="E136" s="69" t="s">
        <v>15</v>
      </c>
      <c r="F136" s="69" t="s">
        <v>332</v>
      </c>
      <c r="G136" s="69" t="s">
        <v>333</v>
      </c>
      <c r="H136" s="73">
        <v>20080</v>
      </c>
      <c r="I136" s="73" t="s">
        <v>334</v>
      </c>
      <c r="J136" s="73">
        <v>10421.35</v>
      </c>
      <c r="K136" s="69" t="s">
        <v>37</v>
      </c>
    </row>
    <row r="137" s="54" customFormat="1" spans="1:11">
      <c r="A137" s="68">
        <v>135</v>
      </c>
      <c r="B137" s="69" t="s">
        <v>12</v>
      </c>
      <c r="C137" s="69" t="s">
        <v>309</v>
      </c>
      <c r="D137" s="69" t="s">
        <v>335</v>
      </c>
      <c r="E137" s="69" t="s">
        <v>15</v>
      </c>
      <c r="F137" s="69" t="s">
        <v>135</v>
      </c>
      <c r="G137" s="77">
        <v>45904</v>
      </c>
      <c r="H137" s="75">
        <v>7144.8157</v>
      </c>
      <c r="I137" s="75">
        <v>3289.2742</v>
      </c>
      <c r="J137" s="75">
        <v>3289.2742</v>
      </c>
      <c r="K137" s="69" t="s">
        <v>17</v>
      </c>
    </row>
    <row r="138" s="54" customFormat="1" spans="1:11">
      <c r="A138" s="68">
        <v>136</v>
      </c>
      <c r="B138" s="69" t="s">
        <v>12</v>
      </c>
      <c r="C138" s="69" t="s">
        <v>309</v>
      </c>
      <c r="D138" s="69" t="s">
        <v>335</v>
      </c>
      <c r="E138" s="69" t="s">
        <v>336</v>
      </c>
      <c r="F138" s="69" t="s">
        <v>337</v>
      </c>
      <c r="G138" s="77">
        <v>45904</v>
      </c>
      <c r="H138" s="75">
        <v>2953.4953</v>
      </c>
      <c r="I138" s="75">
        <v>1861.577</v>
      </c>
      <c r="J138" s="75">
        <v>1861.577</v>
      </c>
      <c r="K138" s="69" t="s">
        <v>17</v>
      </c>
    </row>
    <row r="139" s="54" customFormat="1" spans="1:11">
      <c r="A139" s="68">
        <v>137</v>
      </c>
      <c r="B139" s="69" t="s">
        <v>12</v>
      </c>
      <c r="C139" s="69" t="s">
        <v>338</v>
      </c>
      <c r="D139" s="69" t="s">
        <v>339</v>
      </c>
      <c r="E139" s="69" t="s">
        <v>20</v>
      </c>
      <c r="F139" s="69" t="s">
        <v>340</v>
      </c>
      <c r="G139" s="69" t="s">
        <v>113</v>
      </c>
      <c r="H139" s="73">
        <v>36354.06</v>
      </c>
      <c r="I139" s="73">
        <v>23884.24</v>
      </c>
      <c r="J139" s="73">
        <v>35384.2391</v>
      </c>
      <c r="K139" s="69" t="s">
        <v>37</v>
      </c>
    </row>
    <row r="140" spans="1:11">
      <c r="A140" s="68">
        <v>138</v>
      </c>
      <c r="B140" s="69" t="s">
        <v>12</v>
      </c>
      <c r="C140" s="69" t="s">
        <v>338</v>
      </c>
      <c r="D140" s="69" t="s">
        <v>341</v>
      </c>
      <c r="E140" s="69" t="s">
        <v>15</v>
      </c>
      <c r="F140" s="69" t="s">
        <v>342</v>
      </c>
      <c r="G140" s="69" t="s">
        <v>258</v>
      </c>
      <c r="H140" s="73">
        <v>12193.91</v>
      </c>
      <c r="I140" s="73">
        <v>7200</v>
      </c>
      <c r="J140" s="73">
        <v>7780</v>
      </c>
      <c r="K140" s="69" t="s">
        <v>37</v>
      </c>
    </row>
    <row r="141" spans="1:11">
      <c r="A141" s="68">
        <v>139</v>
      </c>
      <c r="B141" s="69" t="s">
        <v>12</v>
      </c>
      <c r="C141" s="69" t="s">
        <v>338</v>
      </c>
      <c r="D141" s="69" t="s">
        <v>343</v>
      </c>
      <c r="E141" s="69" t="s">
        <v>344</v>
      </c>
      <c r="F141" s="69" t="s">
        <v>342</v>
      </c>
      <c r="G141" s="69" t="s">
        <v>345</v>
      </c>
      <c r="H141" s="73">
        <v>13808</v>
      </c>
      <c r="I141" s="73">
        <v>8400</v>
      </c>
      <c r="J141" s="73">
        <v>13400</v>
      </c>
      <c r="K141" s="69" t="s">
        <v>37</v>
      </c>
    </row>
    <row r="142" s="54" customFormat="1" spans="1:11">
      <c r="A142" s="68">
        <v>140</v>
      </c>
      <c r="B142" s="69" t="s">
        <v>12</v>
      </c>
      <c r="C142" s="69" t="s">
        <v>338</v>
      </c>
      <c r="D142" s="69" t="s">
        <v>346</v>
      </c>
      <c r="E142" s="69" t="s">
        <v>15</v>
      </c>
      <c r="F142" s="69" t="s">
        <v>340</v>
      </c>
      <c r="G142" s="69" t="s">
        <v>347</v>
      </c>
      <c r="H142" s="73">
        <v>18350</v>
      </c>
      <c r="I142" s="73">
        <v>9116.33</v>
      </c>
      <c r="J142" s="73">
        <v>14710.33</v>
      </c>
      <c r="K142" s="69" t="s">
        <v>37</v>
      </c>
    </row>
    <row r="143" s="54" customFormat="1" spans="1:11">
      <c r="A143" s="68">
        <v>141</v>
      </c>
      <c r="B143" s="69" t="s">
        <v>12</v>
      </c>
      <c r="C143" s="69" t="s">
        <v>338</v>
      </c>
      <c r="D143" s="69" t="s">
        <v>348</v>
      </c>
      <c r="E143" s="69" t="s">
        <v>349</v>
      </c>
      <c r="F143" s="69" t="s">
        <v>342</v>
      </c>
      <c r="G143" s="69" t="s">
        <v>350</v>
      </c>
      <c r="H143" s="73">
        <v>4991.08</v>
      </c>
      <c r="I143" s="73">
        <v>4487.28</v>
      </c>
      <c r="J143" s="73">
        <v>4487.28</v>
      </c>
      <c r="K143" s="69" t="s">
        <v>37</v>
      </c>
    </row>
    <row r="144" s="54" customFormat="1" ht="27" spans="1:11">
      <c r="A144" s="68">
        <v>142</v>
      </c>
      <c r="B144" s="69" t="s">
        <v>12</v>
      </c>
      <c r="C144" s="69" t="s">
        <v>338</v>
      </c>
      <c r="D144" s="69" t="s">
        <v>348</v>
      </c>
      <c r="E144" s="69" t="s">
        <v>351</v>
      </c>
      <c r="F144" s="69" t="s">
        <v>352</v>
      </c>
      <c r="G144" s="69" t="s">
        <v>350</v>
      </c>
      <c r="H144" s="73">
        <v>9786.42</v>
      </c>
      <c r="I144" s="73">
        <v>2651.16</v>
      </c>
      <c r="J144" s="73">
        <v>8928.49</v>
      </c>
      <c r="K144" s="69" t="s">
        <v>37</v>
      </c>
    </row>
    <row r="145" spans="1:11">
      <c r="A145" s="68">
        <v>143</v>
      </c>
      <c r="B145" s="69" t="s">
        <v>12</v>
      </c>
      <c r="C145" s="69" t="s">
        <v>338</v>
      </c>
      <c r="D145" s="69" t="s">
        <v>353</v>
      </c>
      <c r="E145" s="69" t="s">
        <v>15</v>
      </c>
      <c r="F145" s="69" t="s">
        <v>342</v>
      </c>
      <c r="G145" s="69" t="s">
        <v>354</v>
      </c>
      <c r="H145" s="73">
        <f>40766*0.3</f>
        <v>12229.8</v>
      </c>
      <c r="I145" s="73">
        <v>7800</v>
      </c>
      <c r="J145" s="73">
        <v>12280</v>
      </c>
      <c r="K145" s="69" t="s">
        <v>37</v>
      </c>
    </row>
    <row r="146" ht="27" spans="1:11">
      <c r="A146" s="68">
        <v>144</v>
      </c>
      <c r="B146" s="69" t="s">
        <v>12</v>
      </c>
      <c r="C146" s="69" t="s">
        <v>338</v>
      </c>
      <c r="D146" s="69" t="s">
        <v>353</v>
      </c>
      <c r="E146" s="69" t="s">
        <v>355</v>
      </c>
      <c r="F146" s="69" t="s">
        <v>356</v>
      </c>
      <c r="G146" s="69" t="s">
        <v>354</v>
      </c>
      <c r="H146" s="73">
        <f>40766*0.3</f>
        <v>12229.8</v>
      </c>
      <c r="I146" s="73">
        <v>2300</v>
      </c>
      <c r="J146" s="73">
        <v>10800.06</v>
      </c>
      <c r="K146" s="69" t="s">
        <v>37</v>
      </c>
    </row>
    <row r="147" spans="1:11">
      <c r="A147" s="68">
        <v>145</v>
      </c>
      <c r="B147" s="69" t="s">
        <v>12</v>
      </c>
      <c r="C147" s="69" t="s">
        <v>338</v>
      </c>
      <c r="D147" s="69" t="s">
        <v>353</v>
      </c>
      <c r="E147" s="69" t="s">
        <v>357</v>
      </c>
      <c r="F147" s="69" t="s">
        <v>358</v>
      </c>
      <c r="G147" s="69" t="s">
        <v>354</v>
      </c>
      <c r="H147" s="73">
        <v>16306</v>
      </c>
      <c r="I147" s="73">
        <v>6239.45</v>
      </c>
      <c r="J147" s="73">
        <v>16296</v>
      </c>
      <c r="K147" s="69" t="s">
        <v>37</v>
      </c>
    </row>
    <row r="148" spans="1:11">
      <c r="A148" s="68">
        <v>146</v>
      </c>
      <c r="B148" s="69" t="s">
        <v>12</v>
      </c>
      <c r="C148" s="69" t="s">
        <v>338</v>
      </c>
      <c r="D148" s="69" t="s">
        <v>353</v>
      </c>
      <c r="E148" s="69" t="s">
        <v>359</v>
      </c>
      <c r="F148" s="69" t="s">
        <v>69</v>
      </c>
      <c r="G148" s="69" t="s">
        <v>354</v>
      </c>
      <c r="H148" s="73">
        <v>5450.15</v>
      </c>
      <c r="I148" s="73">
        <v>5000</v>
      </c>
      <c r="J148" s="73">
        <v>5000</v>
      </c>
      <c r="K148" s="69" t="s">
        <v>17</v>
      </c>
    </row>
    <row r="149" ht="27" spans="1:11">
      <c r="A149" s="68">
        <v>147</v>
      </c>
      <c r="B149" s="69" t="s">
        <v>12</v>
      </c>
      <c r="C149" s="69" t="s">
        <v>338</v>
      </c>
      <c r="D149" s="69" t="s">
        <v>360</v>
      </c>
      <c r="E149" s="69" t="s">
        <v>20</v>
      </c>
      <c r="F149" s="69" t="s">
        <v>342</v>
      </c>
      <c r="G149" s="69" t="s">
        <v>361</v>
      </c>
      <c r="H149" s="73">
        <v>14744.02</v>
      </c>
      <c r="I149" s="73">
        <v>2834</v>
      </c>
      <c r="J149" s="73">
        <v>5544</v>
      </c>
      <c r="K149" s="69" t="s">
        <v>37</v>
      </c>
    </row>
    <row r="150" spans="1:11">
      <c r="A150" s="68">
        <v>148</v>
      </c>
      <c r="B150" s="69" t="s">
        <v>12</v>
      </c>
      <c r="C150" s="69" t="s">
        <v>338</v>
      </c>
      <c r="D150" s="69" t="s">
        <v>362</v>
      </c>
      <c r="E150" s="69" t="s">
        <v>20</v>
      </c>
      <c r="F150" s="69" t="s">
        <v>363</v>
      </c>
      <c r="G150" s="69" t="s">
        <v>364</v>
      </c>
      <c r="H150" s="73">
        <v>8147.18</v>
      </c>
      <c r="I150" s="73">
        <v>785.4919</v>
      </c>
      <c r="J150" s="73">
        <v>1563.8</v>
      </c>
      <c r="K150" s="69" t="s">
        <v>37</v>
      </c>
    </row>
    <row r="151" spans="1:11">
      <c r="A151" s="68">
        <v>149</v>
      </c>
      <c r="B151" s="69" t="s">
        <v>12</v>
      </c>
      <c r="C151" s="69" t="s">
        <v>338</v>
      </c>
      <c r="D151" s="69" t="s">
        <v>362</v>
      </c>
      <c r="E151" s="69" t="s">
        <v>25</v>
      </c>
      <c r="F151" s="69" t="s">
        <v>365</v>
      </c>
      <c r="G151" s="69" t="s">
        <v>364</v>
      </c>
      <c r="H151" s="73">
        <v>9830.58</v>
      </c>
      <c r="I151" s="73">
        <f>J151-2966.67</f>
        <v>2040.01</v>
      </c>
      <c r="J151" s="73">
        <v>5006.68</v>
      </c>
      <c r="K151" s="69" t="s">
        <v>37</v>
      </c>
    </row>
    <row r="152" spans="1:11">
      <c r="A152" s="68">
        <v>150</v>
      </c>
      <c r="B152" s="69" t="s">
        <v>12</v>
      </c>
      <c r="C152" s="69" t="s">
        <v>338</v>
      </c>
      <c r="D152" s="69" t="s">
        <v>366</v>
      </c>
      <c r="E152" s="69" t="s">
        <v>367</v>
      </c>
      <c r="F152" s="69" t="s">
        <v>16</v>
      </c>
      <c r="G152" s="69" t="s">
        <v>368</v>
      </c>
      <c r="H152" s="73">
        <v>27535.36</v>
      </c>
      <c r="I152" s="73">
        <v>8023.85</v>
      </c>
      <c r="J152" s="73">
        <v>24572.82</v>
      </c>
      <c r="K152" s="69" t="s">
        <v>37</v>
      </c>
    </row>
    <row r="153" spans="1:11">
      <c r="A153" s="68">
        <v>151</v>
      </c>
      <c r="B153" s="69" t="s">
        <v>12</v>
      </c>
      <c r="C153" s="69" t="s">
        <v>338</v>
      </c>
      <c r="D153" s="69" t="s">
        <v>366</v>
      </c>
      <c r="E153" s="69" t="s">
        <v>369</v>
      </c>
      <c r="F153" s="69" t="s">
        <v>370</v>
      </c>
      <c r="G153" s="77">
        <v>45321</v>
      </c>
      <c r="H153" s="73">
        <v>18378.82</v>
      </c>
      <c r="I153" s="73">
        <v>6600</v>
      </c>
      <c r="J153" s="73">
        <v>16870</v>
      </c>
      <c r="K153" s="69" t="s">
        <v>37</v>
      </c>
    </row>
    <row r="154" ht="27" spans="1:11">
      <c r="A154" s="68">
        <v>152</v>
      </c>
      <c r="B154" s="69" t="s">
        <v>12</v>
      </c>
      <c r="C154" s="69" t="s">
        <v>338</v>
      </c>
      <c r="D154" s="69" t="s">
        <v>366</v>
      </c>
      <c r="E154" s="69" t="s">
        <v>371</v>
      </c>
      <c r="F154" s="69" t="s">
        <v>372</v>
      </c>
      <c r="G154" s="69" t="s">
        <v>368</v>
      </c>
      <c r="H154" s="73">
        <v>760.4222</v>
      </c>
      <c r="I154" s="73">
        <v>426.68</v>
      </c>
      <c r="J154" s="73">
        <v>426.68</v>
      </c>
      <c r="K154" s="69" t="s">
        <v>17</v>
      </c>
    </row>
    <row r="155" spans="1:11">
      <c r="A155" s="68">
        <v>153</v>
      </c>
      <c r="B155" s="69" t="s">
        <v>12</v>
      </c>
      <c r="C155" s="69" t="s">
        <v>338</v>
      </c>
      <c r="D155" s="69" t="s">
        <v>373</v>
      </c>
      <c r="E155" s="69" t="s">
        <v>15</v>
      </c>
      <c r="F155" s="69" t="s">
        <v>174</v>
      </c>
      <c r="G155" s="69" t="s">
        <v>350</v>
      </c>
      <c r="H155" s="73">
        <v>5171.31</v>
      </c>
      <c r="I155" s="73">
        <v>800</v>
      </c>
      <c r="J155" s="73">
        <v>4980</v>
      </c>
      <c r="K155" s="69" t="s">
        <v>37</v>
      </c>
    </row>
    <row r="156" spans="1:11">
      <c r="A156" s="68">
        <v>154</v>
      </c>
      <c r="B156" s="69" t="s">
        <v>12</v>
      </c>
      <c r="C156" s="69" t="s">
        <v>338</v>
      </c>
      <c r="D156" s="69" t="s">
        <v>374</v>
      </c>
      <c r="E156" s="69" t="s">
        <v>15</v>
      </c>
      <c r="F156" s="69" t="s">
        <v>89</v>
      </c>
      <c r="G156" s="69" t="s">
        <v>375</v>
      </c>
      <c r="H156" s="73">
        <v>4400.05</v>
      </c>
      <c r="I156" s="73">
        <v>500</v>
      </c>
      <c r="J156" s="73">
        <v>4100</v>
      </c>
      <c r="K156" s="69" t="s">
        <v>37</v>
      </c>
    </row>
    <row r="157" spans="1:11">
      <c r="A157" s="68">
        <v>155</v>
      </c>
      <c r="B157" s="69" t="s">
        <v>12</v>
      </c>
      <c r="C157" s="69" t="s">
        <v>338</v>
      </c>
      <c r="D157" s="69" t="s">
        <v>376</v>
      </c>
      <c r="E157" s="69" t="s">
        <v>15</v>
      </c>
      <c r="F157" s="69" t="s">
        <v>69</v>
      </c>
      <c r="G157" s="69" t="s">
        <v>377</v>
      </c>
      <c r="H157" s="73">
        <v>1939.54</v>
      </c>
      <c r="I157" s="73">
        <v>172.47</v>
      </c>
      <c r="J157" s="73">
        <v>2068.73</v>
      </c>
      <c r="K157" s="69" t="s">
        <v>37</v>
      </c>
    </row>
    <row r="158" ht="27" spans="1:11">
      <c r="A158" s="68">
        <v>156</v>
      </c>
      <c r="B158" s="69" t="s">
        <v>12</v>
      </c>
      <c r="C158" s="69" t="s">
        <v>338</v>
      </c>
      <c r="D158" s="69" t="s">
        <v>378</v>
      </c>
      <c r="E158" s="69" t="s">
        <v>15</v>
      </c>
      <c r="F158" s="69" t="s">
        <v>342</v>
      </c>
      <c r="G158" s="77">
        <v>45806</v>
      </c>
      <c r="H158" s="73">
        <v>25673.69288</v>
      </c>
      <c r="I158" s="73">
        <v>16725</v>
      </c>
      <c r="J158" s="73">
        <v>16725</v>
      </c>
      <c r="K158" s="69" t="s">
        <v>17</v>
      </c>
    </row>
    <row r="159" s="54" customFormat="1" spans="1:11">
      <c r="A159" s="68">
        <v>157</v>
      </c>
      <c r="B159" s="69" t="s">
        <v>12</v>
      </c>
      <c r="C159" s="69" t="s">
        <v>338</v>
      </c>
      <c r="D159" s="69" t="s">
        <v>379</v>
      </c>
      <c r="E159" s="69" t="s">
        <v>15</v>
      </c>
      <c r="F159" s="69" t="s">
        <v>342</v>
      </c>
      <c r="G159" s="77">
        <v>45806</v>
      </c>
      <c r="H159" s="73">
        <v>4397.2</v>
      </c>
      <c r="I159" s="73">
        <v>5450</v>
      </c>
      <c r="J159" s="73">
        <v>5450</v>
      </c>
      <c r="K159" s="69" t="s">
        <v>17</v>
      </c>
    </row>
    <row r="160" s="54" customFormat="1" spans="1:11">
      <c r="A160" s="68">
        <v>158</v>
      </c>
      <c r="B160" s="69" t="s">
        <v>12</v>
      </c>
      <c r="C160" s="69" t="s">
        <v>380</v>
      </c>
      <c r="D160" s="69" t="s">
        <v>381</v>
      </c>
      <c r="E160" s="69" t="s">
        <v>15</v>
      </c>
      <c r="F160" s="69" t="s">
        <v>382</v>
      </c>
      <c r="G160" s="69" t="s">
        <v>383</v>
      </c>
      <c r="H160" s="73">
        <v>14170.67</v>
      </c>
      <c r="I160" s="73">
        <v>2836.11</v>
      </c>
      <c r="J160" s="73">
        <v>13324.91</v>
      </c>
      <c r="K160" s="69" t="s">
        <v>37</v>
      </c>
    </row>
    <row r="161" ht="54" spans="1:11">
      <c r="A161" s="68">
        <v>159</v>
      </c>
      <c r="B161" s="69" t="s">
        <v>12</v>
      </c>
      <c r="C161" s="69" t="s">
        <v>380</v>
      </c>
      <c r="D161" s="69" t="s">
        <v>384</v>
      </c>
      <c r="E161" s="69" t="s">
        <v>384</v>
      </c>
      <c r="F161" s="69" t="s">
        <v>385</v>
      </c>
      <c r="G161" s="77">
        <v>45700</v>
      </c>
      <c r="H161" s="73">
        <v>10275.71166</v>
      </c>
      <c r="I161" s="73">
        <v>2600</v>
      </c>
      <c r="J161" s="73">
        <v>2800</v>
      </c>
      <c r="K161" s="69" t="s">
        <v>17</v>
      </c>
    </row>
    <row r="162" s="54" customFormat="1" ht="27" spans="1:11">
      <c r="A162" s="68">
        <v>160</v>
      </c>
      <c r="B162" s="69" t="s">
        <v>12</v>
      </c>
      <c r="C162" s="69" t="s">
        <v>380</v>
      </c>
      <c r="D162" s="69" t="s">
        <v>386</v>
      </c>
      <c r="E162" s="69" t="s">
        <v>15</v>
      </c>
      <c r="F162" s="69" t="s">
        <v>385</v>
      </c>
      <c r="G162" s="77">
        <v>45700</v>
      </c>
      <c r="H162" s="73">
        <v>28416.71</v>
      </c>
      <c r="I162" s="73">
        <v>15000</v>
      </c>
      <c r="J162" s="73">
        <v>15000</v>
      </c>
      <c r="K162" s="69" t="s">
        <v>17</v>
      </c>
    </row>
    <row r="163" spans="1:11">
      <c r="A163" s="68">
        <v>161</v>
      </c>
      <c r="B163" s="69" t="s">
        <v>12</v>
      </c>
      <c r="C163" s="69" t="s">
        <v>380</v>
      </c>
      <c r="D163" s="69" t="s">
        <v>387</v>
      </c>
      <c r="E163" s="69" t="s">
        <v>15</v>
      </c>
      <c r="F163" s="69" t="s">
        <v>125</v>
      </c>
      <c r="G163" s="77">
        <v>45869</v>
      </c>
      <c r="H163" s="73">
        <v>2776.5577</v>
      </c>
      <c r="I163" s="73">
        <v>1200</v>
      </c>
      <c r="J163" s="73">
        <v>1200</v>
      </c>
      <c r="K163" s="69" t="s">
        <v>17</v>
      </c>
    </row>
    <row r="164" spans="1:11">
      <c r="A164" s="68">
        <v>162</v>
      </c>
      <c r="B164" s="69" t="s">
        <v>12</v>
      </c>
      <c r="C164" s="69" t="s">
        <v>380</v>
      </c>
      <c r="D164" s="69" t="s">
        <v>388</v>
      </c>
      <c r="E164" s="69" t="s">
        <v>15</v>
      </c>
      <c r="F164" s="69" t="s">
        <v>194</v>
      </c>
      <c r="G164" s="77">
        <v>45908</v>
      </c>
      <c r="H164" s="73">
        <v>8678.8114</v>
      </c>
      <c r="I164" s="73">
        <v>829.61</v>
      </c>
      <c r="J164" s="73">
        <v>1066.3</v>
      </c>
      <c r="K164" s="69" t="s">
        <v>17</v>
      </c>
    </row>
    <row r="165" spans="1:11">
      <c r="A165" s="68">
        <v>163</v>
      </c>
      <c r="B165" s="69" t="s">
        <v>12</v>
      </c>
      <c r="C165" s="69" t="s">
        <v>380</v>
      </c>
      <c r="D165" s="69" t="s">
        <v>389</v>
      </c>
      <c r="E165" s="69" t="s">
        <v>96</v>
      </c>
      <c r="F165" s="69" t="s">
        <v>390</v>
      </c>
      <c r="G165" s="77">
        <v>45908</v>
      </c>
      <c r="H165" s="73">
        <v>11094.16</v>
      </c>
      <c r="I165" s="73">
        <v>633</v>
      </c>
      <c r="J165" s="73">
        <v>633</v>
      </c>
      <c r="K165" s="69" t="s">
        <v>17</v>
      </c>
    </row>
    <row r="166" s="54" customFormat="1" spans="1:11">
      <c r="A166" s="68">
        <v>164</v>
      </c>
      <c r="B166" s="69" t="s">
        <v>12</v>
      </c>
      <c r="C166" s="69" t="s">
        <v>380</v>
      </c>
      <c r="D166" s="69" t="s">
        <v>391</v>
      </c>
      <c r="E166" s="69" t="s">
        <v>15</v>
      </c>
      <c r="F166" s="69" t="s">
        <v>257</v>
      </c>
      <c r="G166" s="77">
        <v>43079</v>
      </c>
      <c r="H166" s="73">
        <v>7382</v>
      </c>
      <c r="I166" s="73">
        <v>1000</v>
      </c>
      <c r="J166" s="73">
        <v>5500</v>
      </c>
      <c r="K166" s="69" t="s">
        <v>37</v>
      </c>
    </row>
    <row r="167" spans="1:11">
      <c r="A167" s="68">
        <v>165</v>
      </c>
      <c r="B167" s="69" t="s">
        <v>12</v>
      </c>
      <c r="C167" s="69" t="s">
        <v>380</v>
      </c>
      <c r="D167" s="69" t="s">
        <v>392</v>
      </c>
      <c r="E167" s="69" t="s">
        <v>15</v>
      </c>
      <c r="F167" s="69" t="s">
        <v>235</v>
      </c>
      <c r="G167" s="77">
        <v>45856</v>
      </c>
      <c r="H167" s="73">
        <v>3605.2</v>
      </c>
      <c r="I167" s="73">
        <v>1532.7</v>
      </c>
      <c r="J167" s="73">
        <v>1838.6</v>
      </c>
      <c r="K167" s="69" t="s">
        <v>17</v>
      </c>
    </row>
    <row r="168" s="54" customFormat="1" spans="1:11">
      <c r="A168" s="68">
        <v>166</v>
      </c>
      <c r="B168" s="69" t="s">
        <v>12</v>
      </c>
      <c r="C168" s="69" t="s">
        <v>380</v>
      </c>
      <c r="D168" s="69" t="s">
        <v>393</v>
      </c>
      <c r="E168" s="69" t="s">
        <v>15</v>
      </c>
      <c r="F168" s="69" t="s">
        <v>394</v>
      </c>
      <c r="G168" s="69" t="s">
        <v>53</v>
      </c>
      <c r="H168" s="73">
        <v>11769.61</v>
      </c>
      <c r="I168" s="73">
        <v>3888.94</v>
      </c>
      <c r="J168" s="73">
        <v>7445.1</v>
      </c>
      <c r="K168" s="69" t="s">
        <v>37</v>
      </c>
    </row>
    <row r="169" s="54" customFormat="1" spans="1:11">
      <c r="A169" s="68">
        <v>167</v>
      </c>
      <c r="B169" s="69" t="s">
        <v>12</v>
      </c>
      <c r="C169" s="69" t="s">
        <v>380</v>
      </c>
      <c r="D169" s="69" t="s">
        <v>393</v>
      </c>
      <c r="E169" s="69" t="s">
        <v>96</v>
      </c>
      <c r="F169" s="69" t="s">
        <v>382</v>
      </c>
      <c r="G169" s="69" t="s">
        <v>53</v>
      </c>
      <c r="H169" s="73">
        <v>10015.22</v>
      </c>
      <c r="I169" s="73">
        <v>2033.98</v>
      </c>
      <c r="J169" s="73">
        <v>7796.47</v>
      </c>
      <c r="K169" s="69" t="s">
        <v>37</v>
      </c>
    </row>
    <row r="170" spans="1:11">
      <c r="A170" s="68">
        <v>168</v>
      </c>
      <c r="B170" s="69" t="s">
        <v>12</v>
      </c>
      <c r="C170" s="69" t="s">
        <v>380</v>
      </c>
      <c r="D170" s="69" t="s">
        <v>393</v>
      </c>
      <c r="E170" s="69" t="s">
        <v>137</v>
      </c>
      <c r="F170" s="69" t="s">
        <v>211</v>
      </c>
      <c r="G170" s="69" t="s">
        <v>53</v>
      </c>
      <c r="H170" s="73">
        <v>12439</v>
      </c>
      <c r="I170" s="73">
        <v>5017.58</v>
      </c>
      <c r="J170" s="73">
        <v>8132.98</v>
      </c>
      <c r="K170" s="69" t="s">
        <v>37</v>
      </c>
    </row>
    <row r="171" spans="1:11">
      <c r="A171" s="68">
        <v>169</v>
      </c>
      <c r="B171" s="69" t="s">
        <v>12</v>
      </c>
      <c r="C171" s="69" t="s">
        <v>380</v>
      </c>
      <c r="D171" s="69" t="s">
        <v>395</v>
      </c>
      <c r="E171" s="69" t="s">
        <v>15</v>
      </c>
      <c r="F171" s="69" t="s">
        <v>382</v>
      </c>
      <c r="G171" s="77">
        <v>45749</v>
      </c>
      <c r="H171" s="73">
        <v>10892.83242</v>
      </c>
      <c r="I171" s="73">
        <v>2834.9363</v>
      </c>
      <c r="J171" s="73">
        <v>3077.0363</v>
      </c>
      <c r="K171" s="69" t="s">
        <v>37</v>
      </c>
    </row>
    <row r="172" ht="27" spans="1:11">
      <c r="A172" s="68">
        <v>170</v>
      </c>
      <c r="B172" s="69" t="s">
        <v>396</v>
      </c>
      <c r="C172" s="69" t="s">
        <v>397</v>
      </c>
      <c r="D172" s="69" t="s">
        <v>398</v>
      </c>
      <c r="E172" s="69" t="s">
        <v>399</v>
      </c>
      <c r="F172" s="69" t="s">
        <v>400</v>
      </c>
      <c r="G172" s="69" t="s">
        <v>401</v>
      </c>
      <c r="H172" s="73">
        <v>175490</v>
      </c>
      <c r="I172" s="73">
        <v>61564</v>
      </c>
      <c r="J172" s="73">
        <v>175490</v>
      </c>
      <c r="K172" s="69" t="s">
        <v>37</v>
      </c>
    </row>
    <row r="173" ht="27" spans="1:11">
      <c r="A173" s="68">
        <v>171</v>
      </c>
      <c r="B173" s="69" t="s">
        <v>396</v>
      </c>
      <c r="C173" s="69" t="s">
        <v>397</v>
      </c>
      <c r="D173" s="69" t="s">
        <v>398</v>
      </c>
      <c r="E173" s="69" t="s">
        <v>402</v>
      </c>
      <c r="F173" s="69" t="s">
        <v>403</v>
      </c>
      <c r="G173" s="69" t="s">
        <v>401</v>
      </c>
      <c r="H173" s="73">
        <v>175490</v>
      </c>
      <c r="I173" s="73">
        <v>61564</v>
      </c>
      <c r="J173" s="73">
        <v>175490</v>
      </c>
      <c r="K173" s="69" t="s">
        <v>37</v>
      </c>
    </row>
    <row r="174" spans="1:11">
      <c r="A174" s="68">
        <v>172</v>
      </c>
      <c r="B174" s="69" t="s">
        <v>396</v>
      </c>
      <c r="C174" s="69" t="s">
        <v>397</v>
      </c>
      <c r="D174" s="69" t="s">
        <v>398</v>
      </c>
      <c r="E174" s="69" t="s">
        <v>25</v>
      </c>
      <c r="F174" s="69" t="s">
        <v>16</v>
      </c>
      <c r="G174" s="69" t="s">
        <v>401</v>
      </c>
      <c r="H174" s="73">
        <v>206170</v>
      </c>
      <c r="I174" s="73">
        <v>64684.12</v>
      </c>
      <c r="J174" s="73">
        <v>206170</v>
      </c>
      <c r="K174" s="69" t="s">
        <v>37</v>
      </c>
    </row>
    <row r="175" spans="1:11">
      <c r="A175" s="68">
        <v>173</v>
      </c>
      <c r="B175" s="69" t="s">
        <v>396</v>
      </c>
      <c r="C175" s="69" t="s">
        <v>397</v>
      </c>
      <c r="D175" s="69" t="s">
        <v>398</v>
      </c>
      <c r="E175" s="69" t="s">
        <v>23</v>
      </c>
      <c r="F175" s="69" t="s">
        <v>112</v>
      </c>
      <c r="G175" s="69" t="s">
        <v>401</v>
      </c>
      <c r="H175" s="73">
        <v>160700</v>
      </c>
      <c r="I175" s="73">
        <v>23000</v>
      </c>
      <c r="J175" s="73">
        <v>160700</v>
      </c>
      <c r="K175" s="69" t="s">
        <v>37</v>
      </c>
    </row>
    <row r="176" spans="1:11">
      <c r="A176" s="68">
        <v>174</v>
      </c>
      <c r="B176" s="69" t="s">
        <v>396</v>
      </c>
      <c r="C176" s="69" t="s">
        <v>397</v>
      </c>
      <c r="D176" s="69" t="s">
        <v>398</v>
      </c>
      <c r="E176" s="69" t="s">
        <v>404</v>
      </c>
      <c r="F176" s="69" t="s">
        <v>16</v>
      </c>
      <c r="G176" s="69" t="s">
        <v>401</v>
      </c>
      <c r="H176" s="73">
        <v>28792</v>
      </c>
      <c r="I176" s="73">
        <v>28792</v>
      </c>
      <c r="J176" s="73">
        <v>28792</v>
      </c>
      <c r="K176" s="69" t="s">
        <v>17</v>
      </c>
    </row>
    <row r="177" spans="1:11">
      <c r="A177" s="68">
        <v>175</v>
      </c>
      <c r="B177" s="69" t="s">
        <v>396</v>
      </c>
      <c r="C177" s="69" t="s">
        <v>397</v>
      </c>
      <c r="D177" s="69" t="s">
        <v>398</v>
      </c>
      <c r="E177" s="69" t="s">
        <v>405</v>
      </c>
      <c r="F177" s="69" t="s">
        <v>112</v>
      </c>
      <c r="G177" s="69" t="s">
        <v>401</v>
      </c>
      <c r="H177" s="73">
        <v>22653</v>
      </c>
      <c r="I177" s="73">
        <v>22653</v>
      </c>
      <c r="J177" s="73">
        <v>22653</v>
      </c>
      <c r="K177" s="69" t="s">
        <v>17</v>
      </c>
    </row>
    <row r="178" ht="27" spans="1:11">
      <c r="A178" s="68">
        <v>176</v>
      </c>
      <c r="B178" s="69" t="s">
        <v>396</v>
      </c>
      <c r="C178" s="69" t="s">
        <v>397</v>
      </c>
      <c r="D178" s="69" t="s">
        <v>398</v>
      </c>
      <c r="E178" s="69" t="s">
        <v>406</v>
      </c>
      <c r="F178" s="69" t="s">
        <v>407</v>
      </c>
      <c r="G178" s="69" t="s">
        <v>401</v>
      </c>
      <c r="H178" s="73">
        <v>7667</v>
      </c>
      <c r="I178" s="73">
        <v>7667</v>
      </c>
      <c r="J178" s="73">
        <v>7667</v>
      </c>
      <c r="K178" s="69" t="s">
        <v>17</v>
      </c>
    </row>
    <row r="179" spans="1:11">
      <c r="A179" s="68">
        <v>177</v>
      </c>
      <c r="B179" s="69" t="s">
        <v>396</v>
      </c>
      <c r="C179" s="69" t="s">
        <v>397</v>
      </c>
      <c r="D179" s="69" t="s">
        <v>398</v>
      </c>
      <c r="E179" s="69" t="s">
        <v>408</v>
      </c>
      <c r="F179" s="69" t="s">
        <v>409</v>
      </c>
      <c r="G179" s="69" t="s">
        <v>401</v>
      </c>
      <c r="H179" s="73">
        <v>13297</v>
      </c>
      <c r="I179" s="73">
        <v>13297</v>
      </c>
      <c r="J179" s="73">
        <v>13297</v>
      </c>
      <c r="K179" s="69" t="s">
        <v>17</v>
      </c>
    </row>
    <row r="180" spans="1:11">
      <c r="A180" s="68">
        <v>178</v>
      </c>
      <c r="B180" s="69" t="s">
        <v>396</v>
      </c>
      <c r="C180" s="69" t="s">
        <v>397</v>
      </c>
      <c r="D180" s="69" t="s">
        <v>410</v>
      </c>
      <c r="E180" s="69" t="s">
        <v>411</v>
      </c>
      <c r="F180" s="69" t="s">
        <v>412</v>
      </c>
      <c r="G180" s="69" t="s">
        <v>36</v>
      </c>
      <c r="H180" s="73">
        <v>19087.1935</v>
      </c>
      <c r="I180" s="73">
        <v>1903</v>
      </c>
      <c r="J180" s="73">
        <v>28210</v>
      </c>
      <c r="K180" s="69" t="s">
        <v>37</v>
      </c>
    </row>
    <row r="181" spans="1:11">
      <c r="A181" s="68">
        <v>179</v>
      </c>
      <c r="B181" s="69" t="s">
        <v>396</v>
      </c>
      <c r="C181" s="69" t="s">
        <v>397</v>
      </c>
      <c r="D181" s="69" t="s">
        <v>410</v>
      </c>
      <c r="E181" s="69" t="s">
        <v>413</v>
      </c>
      <c r="F181" s="69" t="s">
        <v>98</v>
      </c>
      <c r="G181" s="69" t="s">
        <v>36</v>
      </c>
      <c r="H181" s="73">
        <v>7358.2647</v>
      </c>
      <c r="I181" s="73">
        <v>8782.6</v>
      </c>
      <c r="J181" s="73">
        <v>23253</v>
      </c>
      <c r="K181" s="69" t="s">
        <v>37</v>
      </c>
    </row>
    <row r="182" spans="1:11">
      <c r="A182" s="68">
        <v>180</v>
      </c>
      <c r="B182" s="69" t="s">
        <v>396</v>
      </c>
      <c r="C182" s="69" t="s">
        <v>397</v>
      </c>
      <c r="D182" s="69" t="s">
        <v>410</v>
      </c>
      <c r="E182" s="69" t="s">
        <v>414</v>
      </c>
      <c r="F182" s="69" t="s">
        <v>16</v>
      </c>
      <c r="G182" s="69" t="s">
        <v>36</v>
      </c>
      <c r="H182" s="73">
        <v>52643.3807</v>
      </c>
      <c r="I182" s="73">
        <v>4464</v>
      </c>
      <c r="J182" s="73">
        <v>57363.1</v>
      </c>
      <c r="K182" s="69" t="s">
        <v>37</v>
      </c>
    </row>
    <row r="183" spans="1:11">
      <c r="A183" s="68">
        <v>181</v>
      </c>
      <c r="B183" s="69" t="s">
        <v>396</v>
      </c>
      <c r="C183" s="69" t="s">
        <v>397</v>
      </c>
      <c r="D183" s="69" t="s">
        <v>410</v>
      </c>
      <c r="E183" s="69" t="s">
        <v>415</v>
      </c>
      <c r="F183" s="69" t="s">
        <v>400</v>
      </c>
      <c r="G183" s="69" t="s">
        <v>36</v>
      </c>
      <c r="H183" s="73">
        <v>1528392</v>
      </c>
      <c r="I183" s="73">
        <v>55110.43</v>
      </c>
      <c r="J183" s="73">
        <v>1528392</v>
      </c>
      <c r="K183" s="69" t="s">
        <v>37</v>
      </c>
    </row>
    <row r="184" spans="1:11">
      <c r="A184" s="68">
        <v>182</v>
      </c>
      <c r="B184" s="69" t="s">
        <v>396</v>
      </c>
      <c r="C184" s="69" t="s">
        <v>397</v>
      </c>
      <c r="D184" s="69" t="s">
        <v>410</v>
      </c>
      <c r="E184" s="69" t="s">
        <v>416</v>
      </c>
      <c r="F184" s="69" t="s">
        <v>403</v>
      </c>
      <c r="G184" s="69" t="s">
        <v>36</v>
      </c>
      <c r="H184" s="73">
        <v>108252.52</v>
      </c>
      <c r="I184" s="73">
        <v>1032.52</v>
      </c>
      <c r="J184" s="73">
        <v>108252.52</v>
      </c>
      <c r="K184" s="69" t="s">
        <v>37</v>
      </c>
    </row>
    <row r="185" spans="1:11">
      <c r="A185" s="68">
        <v>183</v>
      </c>
      <c r="B185" s="69" t="s">
        <v>396</v>
      </c>
      <c r="C185" s="69" t="s">
        <v>397</v>
      </c>
      <c r="D185" s="69" t="s">
        <v>410</v>
      </c>
      <c r="E185" s="69" t="s">
        <v>417</v>
      </c>
      <c r="F185" s="69" t="s">
        <v>403</v>
      </c>
      <c r="G185" s="69" t="s">
        <v>36</v>
      </c>
      <c r="H185" s="73">
        <v>129167.04</v>
      </c>
      <c r="I185" s="73">
        <v>4232.32</v>
      </c>
      <c r="J185" s="73">
        <v>133400</v>
      </c>
      <c r="K185" s="69" t="s">
        <v>37</v>
      </c>
    </row>
    <row r="186" spans="1:11">
      <c r="A186" s="68">
        <v>184</v>
      </c>
      <c r="B186" s="69" t="s">
        <v>396</v>
      </c>
      <c r="C186" s="69" t="s">
        <v>397</v>
      </c>
      <c r="D186" s="69" t="s">
        <v>410</v>
      </c>
      <c r="E186" s="69" t="s">
        <v>418</v>
      </c>
      <c r="F186" s="69" t="s">
        <v>403</v>
      </c>
      <c r="G186" s="69" t="s">
        <v>36</v>
      </c>
      <c r="H186" s="73">
        <v>91626</v>
      </c>
      <c r="I186" s="73">
        <v>353.21</v>
      </c>
      <c r="J186" s="73">
        <v>91626</v>
      </c>
      <c r="K186" s="69" t="s">
        <v>37</v>
      </c>
    </row>
    <row r="187" ht="27" spans="1:11">
      <c r="A187" s="68">
        <v>185</v>
      </c>
      <c r="B187" s="69" t="s">
        <v>396</v>
      </c>
      <c r="C187" s="69" t="s">
        <v>397</v>
      </c>
      <c r="D187" s="69" t="s">
        <v>410</v>
      </c>
      <c r="E187" s="69" t="s">
        <v>419</v>
      </c>
      <c r="F187" s="69" t="s">
        <v>112</v>
      </c>
      <c r="G187" s="69" t="s">
        <v>36</v>
      </c>
      <c r="H187" s="73">
        <v>130098.38</v>
      </c>
      <c r="I187" s="73">
        <v>3401.38</v>
      </c>
      <c r="J187" s="73">
        <v>130098.38</v>
      </c>
      <c r="K187" s="69" t="s">
        <v>37</v>
      </c>
    </row>
    <row r="188" spans="1:11">
      <c r="A188" s="68">
        <v>186</v>
      </c>
      <c r="B188" s="69" t="s">
        <v>396</v>
      </c>
      <c r="C188" s="69" t="s">
        <v>397</v>
      </c>
      <c r="D188" s="69" t="s">
        <v>410</v>
      </c>
      <c r="E188" s="69" t="s">
        <v>420</v>
      </c>
      <c r="F188" s="69" t="s">
        <v>400</v>
      </c>
      <c r="G188" s="69" t="s">
        <v>36</v>
      </c>
      <c r="H188" s="73">
        <v>44899</v>
      </c>
      <c r="I188" s="73">
        <v>8899</v>
      </c>
      <c r="J188" s="73">
        <v>44899</v>
      </c>
      <c r="K188" s="69" t="s">
        <v>37</v>
      </c>
    </row>
    <row r="189" spans="1:11">
      <c r="A189" s="68">
        <v>187</v>
      </c>
      <c r="B189" s="69" t="s">
        <v>396</v>
      </c>
      <c r="C189" s="69" t="s">
        <v>397</v>
      </c>
      <c r="D189" s="69" t="s">
        <v>410</v>
      </c>
      <c r="E189" s="69" t="s">
        <v>421</v>
      </c>
      <c r="F189" s="69" t="s">
        <v>403</v>
      </c>
      <c r="G189" s="69" t="s">
        <v>36</v>
      </c>
      <c r="H189" s="73">
        <v>52876</v>
      </c>
      <c r="I189" s="73">
        <v>316.69</v>
      </c>
      <c r="J189" s="73">
        <v>52876</v>
      </c>
      <c r="K189" s="69" t="s">
        <v>37</v>
      </c>
    </row>
    <row r="190" spans="1:11">
      <c r="A190" s="68">
        <v>188</v>
      </c>
      <c r="B190" s="69" t="s">
        <v>396</v>
      </c>
      <c r="C190" s="69" t="s">
        <v>397</v>
      </c>
      <c r="D190" s="69" t="s">
        <v>410</v>
      </c>
      <c r="E190" s="69" t="s">
        <v>422</v>
      </c>
      <c r="F190" s="69" t="s">
        <v>403</v>
      </c>
      <c r="G190" s="69" t="s">
        <v>36</v>
      </c>
      <c r="H190" s="73">
        <v>46800.85</v>
      </c>
      <c r="I190" s="73">
        <v>1500</v>
      </c>
      <c r="J190" s="73">
        <v>46800.85</v>
      </c>
      <c r="K190" s="69" t="s">
        <v>37</v>
      </c>
    </row>
    <row r="191" spans="1:11">
      <c r="A191" s="68">
        <v>189</v>
      </c>
      <c r="B191" s="69" t="s">
        <v>396</v>
      </c>
      <c r="C191" s="69" t="s">
        <v>397</v>
      </c>
      <c r="D191" s="69" t="s">
        <v>410</v>
      </c>
      <c r="E191" s="69" t="s">
        <v>423</v>
      </c>
      <c r="F191" s="69" t="s">
        <v>407</v>
      </c>
      <c r="G191" s="69" t="s">
        <v>36</v>
      </c>
      <c r="H191" s="73">
        <v>31076.0336</v>
      </c>
      <c r="I191" s="73">
        <v>3661.18</v>
      </c>
      <c r="J191" s="73">
        <v>31076.03</v>
      </c>
      <c r="K191" s="69" t="s">
        <v>37</v>
      </c>
    </row>
    <row r="192" spans="1:11">
      <c r="A192" s="68">
        <v>190</v>
      </c>
      <c r="B192" s="69" t="s">
        <v>396</v>
      </c>
      <c r="C192" s="69" t="s">
        <v>397</v>
      </c>
      <c r="D192" s="69" t="s">
        <v>424</v>
      </c>
      <c r="E192" s="69" t="s">
        <v>20</v>
      </c>
      <c r="F192" s="69" t="s">
        <v>86</v>
      </c>
      <c r="G192" s="69" t="s">
        <v>425</v>
      </c>
      <c r="H192" s="73">
        <v>134286.29</v>
      </c>
      <c r="I192" s="73">
        <v>78499.45</v>
      </c>
      <c r="J192" s="73">
        <v>134286.29</v>
      </c>
      <c r="K192" s="69" t="s">
        <v>37</v>
      </c>
    </row>
    <row r="193" spans="1:11">
      <c r="A193" s="68">
        <v>191</v>
      </c>
      <c r="B193" s="69" t="s">
        <v>396</v>
      </c>
      <c r="C193" s="69" t="s">
        <v>397</v>
      </c>
      <c r="D193" s="69" t="s">
        <v>424</v>
      </c>
      <c r="E193" s="69" t="s">
        <v>25</v>
      </c>
      <c r="F193" s="69" t="s">
        <v>426</v>
      </c>
      <c r="G193" s="69" t="s">
        <v>425</v>
      </c>
      <c r="H193" s="73">
        <v>135572.2</v>
      </c>
      <c r="I193" s="73">
        <v>82722.64</v>
      </c>
      <c r="J193" s="73">
        <v>134675.4</v>
      </c>
      <c r="K193" s="69" t="s">
        <v>37</v>
      </c>
    </row>
    <row r="194" spans="1:11">
      <c r="A194" s="68">
        <v>192</v>
      </c>
      <c r="B194" s="69" t="s">
        <v>396</v>
      </c>
      <c r="C194" s="69" t="s">
        <v>397</v>
      </c>
      <c r="D194" s="69" t="s">
        <v>424</v>
      </c>
      <c r="E194" s="69" t="s">
        <v>23</v>
      </c>
      <c r="F194" s="69" t="s">
        <v>342</v>
      </c>
      <c r="G194" s="69" t="s">
        <v>425</v>
      </c>
      <c r="H194" s="73">
        <v>85967.49</v>
      </c>
      <c r="I194" s="73">
        <v>51808.47</v>
      </c>
      <c r="J194" s="73">
        <v>85967.49</v>
      </c>
      <c r="K194" s="69" t="s">
        <v>37</v>
      </c>
    </row>
    <row r="195" spans="1:11">
      <c r="A195" s="68">
        <v>193</v>
      </c>
      <c r="B195" s="69" t="s">
        <v>396</v>
      </c>
      <c r="C195" s="69" t="s">
        <v>397</v>
      </c>
      <c r="D195" s="69" t="s">
        <v>424</v>
      </c>
      <c r="E195" s="69" t="s">
        <v>414</v>
      </c>
      <c r="F195" s="69" t="s">
        <v>427</v>
      </c>
      <c r="G195" s="69" t="s">
        <v>425</v>
      </c>
      <c r="H195" s="73">
        <v>115107.21</v>
      </c>
      <c r="I195" s="73">
        <v>44013.9</v>
      </c>
      <c r="J195" s="73">
        <v>94828.45</v>
      </c>
      <c r="K195" s="69" t="s">
        <v>37</v>
      </c>
    </row>
    <row r="196" spans="1:11">
      <c r="A196" s="68">
        <v>194</v>
      </c>
      <c r="B196" s="69" t="s">
        <v>396</v>
      </c>
      <c r="C196" s="69" t="s">
        <v>397</v>
      </c>
      <c r="D196" s="69" t="s">
        <v>424</v>
      </c>
      <c r="E196" s="69" t="s">
        <v>428</v>
      </c>
      <c r="F196" s="69" t="s">
        <v>89</v>
      </c>
      <c r="G196" s="69" t="s">
        <v>425</v>
      </c>
      <c r="H196" s="73">
        <v>51839.93</v>
      </c>
      <c r="I196" s="73">
        <v>25261.26</v>
      </c>
      <c r="J196" s="73">
        <v>50306.48</v>
      </c>
      <c r="K196" s="69" t="s">
        <v>37</v>
      </c>
    </row>
    <row r="197" spans="1:11">
      <c r="A197" s="68">
        <v>195</v>
      </c>
      <c r="B197" s="69" t="s">
        <v>396</v>
      </c>
      <c r="C197" s="69" t="s">
        <v>397</v>
      </c>
      <c r="D197" s="69" t="s">
        <v>429</v>
      </c>
      <c r="E197" s="69" t="s">
        <v>430</v>
      </c>
      <c r="F197" s="69" t="s">
        <v>431</v>
      </c>
      <c r="G197" s="69" t="s">
        <v>432</v>
      </c>
      <c r="H197" s="73">
        <v>4323.05</v>
      </c>
      <c r="I197" s="73">
        <v>4323</v>
      </c>
      <c r="J197" s="73">
        <v>4323</v>
      </c>
      <c r="K197" s="69" t="s">
        <v>17</v>
      </c>
    </row>
    <row r="198" spans="1:11">
      <c r="A198" s="68">
        <v>196</v>
      </c>
      <c r="B198" s="69" t="s">
        <v>396</v>
      </c>
      <c r="C198" s="69" t="s">
        <v>397</v>
      </c>
      <c r="D198" s="69" t="s">
        <v>429</v>
      </c>
      <c r="E198" s="69" t="s">
        <v>433</v>
      </c>
      <c r="F198" s="69" t="s">
        <v>434</v>
      </c>
      <c r="G198" s="69" t="s">
        <v>432</v>
      </c>
      <c r="H198" s="73">
        <v>1044.03</v>
      </c>
      <c r="I198" s="73">
        <v>800</v>
      </c>
      <c r="J198" s="73">
        <v>800</v>
      </c>
      <c r="K198" s="69" t="s">
        <v>17</v>
      </c>
    </row>
    <row r="199" spans="1:11">
      <c r="A199" s="68">
        <v>197</v>
      </c>
      <c r="B199" s="69" t="s">
        <v>396</v>
      </c>
      <c r="C199" s="69" t="s">
        <v>397</v>
      </c>
      <c r="D199" s="69" t="s">
        <v>435</v>
      </c>
      <c r="E199" s="69" t="s">
        <v>20</v>
      </c>
      <c r="F199" s="69" t="s">
        <v>16</v>
      </c>
      <c r="G199" s="69" t="s">
        <v>436</v>
      </c>
      <c r="H199" s="73">
        <v>10490.28</v>
      </c>
      <c r="I199" s="73">
        <v>340.28</v>
      </c>
      <c r="J199" s="73">
        <v>10490.28</v>
      </c>
      <c r="K199" s="69" t="s">
        <v>37</v>
      </c>
    </row>
    <row r="200" spans="1:11">
      <c r="A200" s="68">
        <v>198</v>
      </c>
      <c r="B200" s="69" t="s">
        <v>396</v>
      </c>
      <c r="C200" s="69" t="s">
        <v>397</v>
      </c>
      <c r="D200" s="69" t="s">
        <v>437</v>
      </c>
      <c r="E200" s="69" t="s">
        <v>15</v>
      </c>
      <c r="F200" s="69" t="s">
        <v>438</v>
      </c>
      <c r="G200" s="69" t="s">
        <v>439</v>
      </c>
      <c r="H200" s="73">
        <v>5172.42</v>
      </c>
      <c r="I200" s="73">
        <v>2515</v>
      </c>
      <c r="J200" s="73">
        <v>5166.72</v>
      </c>
      <c r="K200" s="69" t="s">
        <v>37</v>
      </c>
    </row>
    <row r="201" spans="1:11">
      <c r="A201" s="68">
        <v>199</v>
      </c>
      <c r="B201" s="69" t="s">
        <v>396</v>
      </c>
      <c r="C201" s="69" t="s">
        <v>397</v>
      </c>
      <c r="D201" s="69" t="s">
        <v>437</v>
      </c>
      <c r="E201" s="69" t="s">
        <v>440</v>
      </c>
      <c r="F201" s="69" t="s">
        <v>441</v>
      </c>
      <c r="G201" s="69" t="s">
        <v>439</v>
      </c>
      <c r="H201" s="73">
        <v>678.55</v>
      </c>
      <c r="I201" s="73">
        <v>678.55</v>
      </c>
      <c r="J201" s="73">
        <v>678.55</v>
      </c>
      <c r="K201" s="69" t="s">
        <v>17</v>
      </c>
    </row>
    <row r="202" spans="1:11">
      <c r="A202" s="68">
        <v>200</v>
      </c>
      <c r="B202" s="69" t="s">
        <v>396</v>
      </c>
      <c r="C202" s="69" t="s">
        <v>397</v>
      </c>
      <c r="D202" s="69" t="s">
        <v>442</v>
      </c>
      <c r="E202" s="69" t="s">
        <v>443</v>
      </c>
      <c r="F202" s="69" t="s">
        <v>444</v>
      </c>
      <c r="G202" s="69" t="s">
        <v>445</v>
      </c>
      <c r="H202" s="73">
        <v>285788</v>
      </c>
      <c r="I202" s="73">
        <v>104665.86</v>
      </c>
      <c r="J202" s="73">
        <v>176155.86</v>
      </c>
      <c r="K202" s="69" t="s">
        <v>37</v>
      </c>
    </row>
    <row r="203" spans="1:11">
      <c r="A203" s="68">
        <v>201</v>
      </c>
      <c r="B203" s="69" t="s">
        <v>396</v>
      </c>
      <c r="C203" s="69" t="s">
        <v>397</v>
      </c>
      <c r="D203" s="69" t="s">
        <v>442</v>
      </c>
      <c r="E203" s="69" t="s">
        <v>446</v>
      </c>
      <c r="F203" s="69" t="s">
        <v>447</v>
      </c>
      <c r="G203" s="69" t="s">
        <v>445</v>
      </c>
      <c r="H203" s="73">
        <v>31611</v>
      </c>
      <c r="I203" s="73">
        <v>11314.97</v>
      </c>
      <c r="J203" s="73">
        <v>20201.97</v>
      </c>
      <c r="K203" s="69" t="s">
        <v>37</v>
      </c>
    </row>
    <row r="204" ht="27" spans="1:11">
      <c r="A204" s="68">
        <v>202</v>
      </c>
      <c r="B204" s="69" t="s">
        <v>396</v>
      </c>
      <c r="C204" s="69" t="s">
        <v>397</v>
      </c>
      <c r="D204" s="69" t="s">
        <v>442</v>
      </c>
      <c r="E204" s="69" t="s">
        <v>448</v>
      </c>
      <c r="F204" s="69" t="s">
        <v>400</v>
      </c>
      <c r="G204" s="69" t="s">
        <v>445</v>
      </c>
      <c r="H204" s="73">
        <v>809353.29</v>
      </c>
      <c r="I204" s="73">
        <v>392573.57</v>
      </c>
      <c r="J204" s="73">
        <v>489788.57</v>
      </c>
      <c r="K204" s="69" t="s">
        <v>37</v>
      </c>
    </row>
    <row r="205" ht="27" spans="1:11">
      <c r="A205" s="68">
        <v>203</v>
      </c>
      <c r="B205" s="69" t="s">
        <v>396</v>
      </c>
      <c r="C205" s="69" t="s">
        <v>397</v>
      </c>
      <c r="D205" s="69" t="s">
        <v>442</v>
      </c>
      <c r="E205" s="69" t="s">
        <v>449</v>
      </c>
      <c r="F205" s="69" t="s">
        <v>403</v>
      </c>
      <c r="G205" s="69" t="s">
        <v>445</v>
      </c>
      <c r="H205" s="73">
        <v>809353.29</v>
      </c>
      <c r="I205" s="73">
        <v>392573.57</v>
      </c>
      <c r="J205" s="73">
        <v>489788.57</v>
      </c>
      <c r="K205" s="69" t="s">
        <v>37</v>
      </c>
    </row>
    <row r="206" spans="1:11">
      <c r="A206" s="68">
        <v>204</v>
      </c>
      <c r="B206" s="69" t="s">
        <v>396</v>
      </c>
      <c r="C206" s="69" t="s">
        <v>397</v>
      </c>
      <c r="D206" s="69" t="s">
        <v>442</v>
      </c>
      <c r="E206" s="69" t="s">
        <v>450</v>
      </c>
      <c r="F206" s="69" t="s">
        <v>24</v>
      </c>
      <c r="G206" s="69" t="s">
        <v>445</v>
      </c>
      <c r="H206" s="73">
        <v>174634.43</v>
      </c>
      <c r="I206" s="73">
        <v>69039.39</v>
      </c>
      <c r="J206" s="73">
        <v>112587.39</v>
      </c>
      <c r="K206" s="69" t="s">
        <v>37</v>
      </c>
    </row>
    <row r="207" spans="1:11">
      <c r="A207" s="68">
        <v>205</v>
      </c>
      <c r="B207" s="69" t="s">
        <v>396</v>
      </c>
      <c r="C207" s="69" t="s">
        <v>397</v>
      </c>
      <c r="D207" s="69" t="s">
        <v>442</v>
      </c>
      <c r="E207" s="69" t="s">
        <v>451</v>
      </c>
      <c r="F207" s="69" t="s">
        <v>370</v>
      </c>
      <c r="G207" s="69" t="s">
        <v>445</v>
      </c>
      <c r="H207" s="73">
        <v>285613.94</v>
      </c>
      <c r="I207" s="73">
        <v>117005.82</v>
      </c>
      <c r="J207" s="73">
        <v>187421.82</v>
      </c>
      <c r="K207" s="69" t="s">
        <v>37</v>
      </c>
    </row>
    <row r="208" ht="27" spans="1:11">
      <c r="A208" s="68">
        <v>206</v>
      </c>
      <c r="B208" s="69" t="s">
        <v>396</v>
      </c>
      <c r="C208" s="69" t="s">
        <v>397</v>
      </c>
      <c r="D208" s="69" t="s">
        <v>442</v>
      </c>
      <c r="E208" s="69" t="s">
        <v>452</v>
      </c>
      <c r="F208" s="69" t="s">
        <v>407</v>
      </c>
      <c r="G208" s="69" t="s">
        <v>445</v>
      </c>
      <c r="H208" s="73">
        <v>44836.88</v>
      </c>
      <c r="I208" s="73">
        <v>15131.3</v>
      </c>
      <c r="J208" s="73">
        <v>15131.3</v>
      </c>
      <c r="K208" s="69" t="s">
        <v>17</v>
      </c>
    </row>
    <row r="209" spans="1:11">
      <c r="A209" s="68">
        <v>207</v>
      </c>
      <c r="B209" s="69" t="s">
        <v>396</v>
      </c>
      <c r="C209" s="69" t="s">
        <v>397</v>
      </c>
      <c r="D209" s="69" t="s">
        <v>442</v>
      </c>
      <c r="E209" s="69" t="s">
        <v>453</v>
      </c>
      <c r="F209" s="69" t="s">
        <v>407</v>
      </c>
      <c r="G209" s="69" t="s">
        <v>445</v>
      </c>
      <c r="H209" s="73">
        <v>55532.34</v>
      </c>
      <c r="I209" s="73">
        <v>28998.91</v>
      </c>
      <c r="J209" s="73">
        <v>28998.91</v>
      </c>
      <c r="K209" s="69" t="s">
        <v>17</v>
      </c>
    </row>
    <row r="210" spans="1:11">
      <c r="A210" s="68">
        <v>208</v>
      </c>
      <c r="B210" s="69" t="s">
        <v>396</v>
      </c>
      <c r="C210" s="69" t="s">
        <v>397</v>
      </c>
      <c r="D210" s="69" t="s">
        <v>442</v>
      </c>
      <c r="E210" s="69" t="s">
        <v>454</v>
      </c>
      <c r="F210" s="69" t="s">
        <v>407</v>
      </c>
      <c r="G210" s="69" t="s">
        <v>445</v>
      </c>
      <c r="H210" s="73">
        <v>1165.34</v>
      </c>
      <c r="I210" s="73">
        <v>272.83</v>
      </c>
      <c r="J210" s="73">
        <v>272.83</v>
      </c>
      <c r="K210" s="69" t="s">
        <v>17</v>
      </c>
    </row>
    <row r="211" spans="1:11">
      <c r="A211" s="68">
        <v>209</v>
      </c>
      <c r="B211" s="69" t="s">
        <v>396</v>
      </c>
      <c r="C211" s="69" t="s">
        <v>397</v>
      </c>
      <c r="D211" s="69" t="s">
        <v>442</v>
      </c>
      <c r="E211" s="68" t="s">
        <v>411</v>
      </c>
      <c r="F211" s="69" t="s">
        <v>455</v>
      </c>
      <c r="G211" s="81">
        <v>45402</v>
      </c>
      <c r="H211" s="68">
        <v>13241.2973</v>
      </c>
      <c r="I211" s="68">
        <v>10379.6</v>
      </c>
      <c r="J211" s="68">
        <v>10379.6</v>
      </c>
      <c r="K211" s="69" t="s">
        <v>17</v>
      </c>
    </row>
    <row r="212" spans="1:11">
      <c r="A212" s="68">
        <v>210</v>
      </c>
      <c r="B212" s="69" t="s">
        <v>396</v>
      </c>
      <c r="C212" s="69" t="s">
        <v>397</v>
      </c>
      <c r="D212" s="69" t="s">
        <v>456</v>
      </c>
      <c r="E212" s="69" t="s">
        <v>20</v>
      </c>
      <c r="F212" s="69" t="s">
        <v>447</v>
      </c>
      <c r="G212" s="69" t="s">
        <v>457</v>
      </c>
      <c r="H212" s="73">
        <v>15209.37</v>
      </c>
      <c r="I212" s="73">
        <v>4055.45</v>
      </c>
      <c r="J212" s="73">
        <v>12991</v>
      </c>
      <c r="K212" s="69" t="s">
        <v>37</v>
      </c>
    </row>
    <row r="213" spans="1:11">
      <c r="A213" s="68">
        <v>211</v>
      </c>
      <c r="B213" s="69" t="s">
        <v>396</v>
      </c>
      <c r="C213" s="69" t="s">
        <v>397</v>
      </c>
      <c r="D213" s="69" t="s">
        <v>456</v>
      </c>
      <c r="E213" s="69" t="s">
        <v>25</v>
      </c>
      <c r="F213" s="69" t="s">
        <v>444</v>
      </c>
      <c r="G213" s="69" t="s">
        <v>457</v>
      </c>
      <c r="H213" s="73">
        <v>136884.37</v>
      </c>
      <c r="I213" s="73">
        <v>9792.82000000001</v>
      </c>
      <c r="J213" s="73">
        <v>91340</v>
      </c>
      <c r="K213" s="69" t="s">
        <v>37</v>
      </c>
    </row>
    <row r="214" spans="1:11">
      <c r="A214" s="68">
        <v>212</v>
      </c>
      <c r="B214" s="69" t="s">
        <v>396</v>
      </c>
      <c r="C214" s="69" t="s">
        <v>397</v>
      </c>
      <c r="D214" s="69" t="s">
        <v>456</v>
      </c>
      <c r="E214" s="69" t="s">
        <v>23</v>
      </c>
      <c r="F214" s="69" t="s">
        <v>24</v>
      </c>
      <c r="G214" s="69" t="s">
        <v>457</v>
      </c>
      <c r="H214" s="73">
        <v>83651.55</v>
      </c>
      <c r="I214" s="73">
        <v>12409.18</v>
      </c>
      <c r="J214" s="73">
        <v>62508</v>
      </c>
      <c r="K214" s="69" t="s">
        <v>37</v>
      </c>
    </row>
    <row r="215" spans="1:11">
      <c r="A215" s="68">
        <v>213</v>
      </c>
      <c r="B215" s="69" t="s">
        <v>396</v>
      </c>
      <c r="C215" s="69" t="s">
        <v>397</v>
      </c>
      <c r="D215" s="69" t="s">
        <v>456</v>
      </c>
      <c r="E215" s="69" t="s">
        <v>414</v>
      </c>
      <c r="F215" s="69" t="s">
        <v>370</v>
      </c>
      <c r="G215" s="69" t="s">
        <v>457</v>
      </c>
      <c r="H215" s="73">
        <v>74928</v>
      </c>
      <c r="I215" s="73">
        <v>873.459999999999</v>
      </c>
      <c r="J215" s="73">
        <v>60515</v>
      </c>
      <c r="K215" s="69" t="s">
        <v>37</v>
      </c>
    </row>
    <row r="216" spans="1:11">
      <c r="A216" s="68">
        <v>214</v>
      </c>
      <c r="B216" s="69" t="s">
        <v>396</v>
      </c>
      <c r="C216" s="69" t="s">
        <v>397</v>
      </c>
      <c r="D216" s="69" t="s">
        <v>456</v>
      </c>
      <c r="E216" s="69" t="s">
        <v>428</v>
      </c>
      <c r="F216" s="69" t="s">
        <v>370</v>
      </c>
      <c r="G216" s="69" t="s">
        <v>457</v>
      </c>
      <c r="H216" s="73">
        <v>136884.36</v>
      </c>
      <c r="I216" s="73">
        <v>29305.83</v>
      </c>
      <c r="J216" s="73">
        <v>111008</v>
      </c>
      <c r="K216" s="69" t="s">
        <v>37</v>
      </c>
    </row>
    <row r="217" spans="1:11">
      <c r="A217" s="68">
        <v>215</v>
      </c>
      <c r="B217" s="69" t="s">
        <v>396</v>
      </c>
      <c r="C217" s="69" t="s">
        <v>397</v>
      </c>
      <c r="D217" s="69" t="s">
        <v>456</v>
      </c>
      <c r="E217" s="69" t="s">
        <v>458</v>
      </c>
      <c r="F217" s="69" t="s">
        <v>16</v>
      </c>
      <c r="G217" s="69" t="s">
        <v>457</v>
      </c>
      <c r="H217" s="73">
        <v>70931</v>
      </c>
      <c r="I217" s="73">
        <v>21221.74</v>
      </c>
      <c r="J217" s="73">
        <v>68276</v>
      </c>
      <c r="K217" s="69" t="s">
        <v>37</v>
      </c>
    </row>
    <row r="218" spans="1:11">
      <c r="A218" s="68">
        <v>216</v>
      </c>
      <c r="B218" s="69" t="s">
        <v>396</v>
      </c>
      <c r="C218" s="69" t="s">
        <v>397</v>
      </c>
      <c r="D218" s="69" t="s">
        <v>456</v>
      </c>
      <c r="E218" s="69" t="s">
        <v>459</v>
      </c>
      <c r="F218" s="69" t="s">
        <v>400</v>
      </c>
      <c r="G218" s="69" t="s">
        <v>457</v>
      </c>
      <c r="H218" s="73">
        <v>320000</v>
      </c>
      <c r="I218" s="73">
        <v>156314.52</v>
      </c>
      <c r="J218" s="73">
        <v>211952</v>
      </c>
      <c r="K218" s="69" t="s">
        <v>37</v>
      </c>
    </row>
    <row r="219" spans="1:11">
      <c r="A219" s="68">
        <v>217</v>
      </c>
      <c r="B219" s="69" t="s">
        <v>396</v>
      </c>
      <c r="C219" s="69" t="s">
        <v>397</v>
      </c>
      <c r="D219" s="69" t="s">
        <v>456</v>
      </c>
      <c r="E219" s="69" t="s">
        <v>460</v>
      </c>
      <c r="F219" s="69" t="s">
        <v>403</v>
      </c>
      <c r="G219" s="69" t="s">
        <v>457</v>
      </c>
      <c r="H219" s="73">
        <v>320000</v>
      </c>
      <c r="I219" s="73">
        <v>156314.52</v>
      </c>
      <c r="J219" s="73">
        <v>211952</v>
      </c>
      <c r="K219" s="69" t="s">
        <v>37</v>
      </c>
    </row>
    <row r="220" ht="40.5" spans="1:11">
      <c r="A220" s="68">
        <v>218</v>
      </c>
      <c r="B220" s="69" t="s">
        <v>396</v>
      </c>
      <c r="C220" s="69" t="s">
        <v>397</v>
      </c>
      <c r="D220" s="69" t="s">
        <v>456</v>
      </c>
      <c r="E220" s="69" t="s">
        <v>461</v>
      </c>
      <c r="F220" s="69" t="s">
        <v>462</v>
      </c>
      <c r="G220" s="81">
        <v>45196</v>
      </c>
      <c r="H220" s="68">
        <v>14078.6317</v>
      </c>
      <c r="I220" s="68">
        <v>10159.6913</v>
      </c>
      <c r="J220" s="68">
        <v>12284.196</v>
      </c>
      <c r="K220" s="69" t="s">
        <v>37</v>
      </c>
    </row>
    <row r="221" ht="40.5" spans="1:11">
      <c r="A221" s="68">
        <v>219</v>
      </c>
      <c r="B221" s="69" t="s">
        <v>396</v>
      </c>
      <c r="C221" s="69" t="s">
        <v>397</v>
      </c>
      <c r="D221" s="69" t="s">
        <v>456</v>
      </c>
      <c r="E221" s="69" t="s">
        <v>463</v>
      </c>
      <c r="F221" s="69" t="s">
        <v>86</v>
      </c>
      <c r="G221" s="81">
        <v>45196</v>
      </c>
      <c r="H221" s="68">
        <v>16822.667</v>
      </c>
      <c r="I221" s="68">
        <v>13090.9446</v>
      </c>
      <c r="J221" s="68">
        <v>13972.14</v>
      </c>
      <c r="K221" s="68" t="s">
        <v>37</v>
      </c>
    </row>
    <row r="222" spans="1:11">
      <c r="A222" s="68">
        <v>220</v>
      </c>
      <c r="B222" s="69" t="s">
        <v>396</v>
      </c>
      <c r="C222" s="69" t="s">
        <v>397</v>
      </c>
      <c r="D222" s="69" t="s">
        <v>464</v>
      </c>
      <c r="E222" s="69" t="s">
        <v>15</v>
      </c>
      <c r="F222" s="69" t="s">
        <v>427</v>
      </c>
      <c r="G222" s="69" t="s">
        <v>465</v>
      </c>
      <c r="H222" s="73">
        <v>172429</v>
      </c>
      <c r="I222" s="73">
        <v>46997.43</v>
      </c>
      <c r="J222" s="73">
        <v>46997.43</v>
      </c>
      <c r="K222" s="69" t="s">
        <v>17</v>
      </c>
    </row>
    <row r="223" spans="1:11">
      <c r="A223" s="68">
        <v>221</v>
      </c>
      <c r="B223" s="69" t="s">
        <v>396</v>
      </c>
      <c r="C223" s="69" t="s">
        <v>397</v>
      </c>
      <c r="D223" s="69" t="s">
        <v>466</v>
      </c>
      <c r="E223" s="69" t="s">
        <v>96</v>
      </c>
      <c r="F223" s="69" t="s">
        <v>184</v>
      </c>
      <c r="G223" s="76" t="s">
        <v>467</v>
      </c>
      <c r="H223" s="73">
        <v>50980.236872</v>
      </c>
      <c r="I223" s="73">
        <v>10298.01</v>
      </c>
      <c r="J223" s="73">
        <v>10298.01</v>
      </c>
      <c r="K223" s="69" t="s">
        <v>17</v>
      </c>
    </row>
    <row r="224" spans="1:11">
      <c r="A224" s="68">
        <v>222</v>
      </c>
      <c r="B224" s="69" t="s">
        <v>396</v>
      </c>
      <c r="C224" s="69" t="s">
        <v>397</v>
      </c>
      <c r="D224" s="69" t="s">
        <v>466</v>
      </c>
      <c r="E224" s="69" t="s">
        <v>137</v>
      </c>
      <c r="F224" s="69" t="s">
        <v>224</v>
      </c>
      <c r="G224" s="76" t="s">
        <v>467</v>
      </c>
      <c r="H224" s="73">
        <v>119356.450368</v>
      </c>
      <c r="I224" s="73">
        <v>14299.868759607</v>
      </c>
      <c r="J224" s="73">
        <v>14299.868759607</v>
      </c>
      <c r="K224" s="69" t="s">
        <v>17</v>
      </c>
    </row>
    <row r="225" spans="1:11">
      <c r="A225" s="68">
        <v>223</v>
      </c>
      <c r="B225" s="69" t="s">
        <v>396</v>
      </c>
      <c r="C225" s="69" t="s">
        <v>397</v>
      </c>
      <c r="D225" s="69" t="s">
        <v>466</v>
      </c>
      <c r="E225" s="69" t="s">
        <v>143</v>
      </c>
      <c r="F225" s="69" t="s">
        <v>427</v>
      </c>
      <c r="G225" s="76" t="s">
        <v>468</v>
      </c>
      <c r="H225" s="73">
        <v>169687.96904</v>
      </c>
      <c r="I225" s="73">
        <v>22541</v>
      </c>
      <c r="J225" s="73">
        <v>22541</v>
      </c>
      <c r="K225" s="69" t="s">
        <v>17</v>
      </c>
    </row>
    <row r="226" spans="1:11">
      <c r="A226" s="68">
        <v>224</v>
      </c>
      <c r="B226" s="69" t="s">
        <v>396</v>
      </c>
      <c r="C226" s="69" t="s">
        <v>397</v>
      </c>
      <c r="D226" s="69" t="s">
        <v>466</v>
      </c>
      <c r="E226" s="69" t="s">
        <v>177</v>
      </c>
      <c r="F226" s="69" t="s">
        <v>426</v>
      </c>
      <c r="G226" s="76" t="s">
        <v>467</v>
      </c>
      <c r="H226" s="73">
        <v>135270.375292</v>
      </c>
      <c r="I226" s="73">
        <v>11995.7937583036</v>
      </c>
      <c r="J226" s="73">
        <v>11995.7937583036</v>
      </c>
      <c r="K226" s="69" t="s">
        <v>17</v>
      </c>
    </row>
    <row r="227" ht="27" spans="1:11">
      <c r="A227" s="68">
        <v>225</v>
      </c>
      <c r="B227" s="69" t="s">
        <v>396</v>
      </c>
      <c r="C227" s="69" t="s">
        <v>397</v>
      </c>
      <c r="D227" s="69" t="s">
        <v>466</v>
      </c>
      <c r="E227" s="69" t="s">
        <v>469</v>
      </c>
      <c r="F227" s="69" t="s">
        <v>42</v>
      </c>
      <c r="G227" s="76" t="s">
        <v>468</v>
      </c>
      <c r="H227" s="73">
        <v>57606.0312902439</v>
      </c>
      <c r="I227" s="73">
        <v>4048.08499723036</v>
      </c>
      <c r="J227" s="73">
        <v>4048.08499723036</v>
      </c>
      <c r="K227" s="69" t="s">
        <v>17</v>
      </c>
    </row>
    <row r="228" spans="1:11">
      <c r="A228" s="68">
        <v>226</v>
      </c>
      <c r="B228" s="69" t="s">
        <v>396</v>
      </c>
      <c r="C228" s="69" t="s">
        <v>397</v>
      </c>
      <c r="D228" s="69" t="s">
        <v>466</v>
      </c>
      <c r="E228" s="69" t="s">
        <v>176</v>
      </c>
      <c r="F228" s="69" t="s">
        <v>16</v>
      </c>
      <c r="G228" s="76" t="s">
        <v>467</v>
      </c>
      <c r="H228" s="73">
        <v>151413.26792439</v>
      </c>
      <c r="I228" s="73">
        <v>19388.3681281067</v>
      </c>
      <c r="J228" s="73">
        <v>19388.3681281067</v>
      </c>
      <c r="K228" s="69" t="s">
        <v>17</v>
      </c>
    </row>
    <row r="229" spans="1:11">
      <c r="A229" s="68">
        <v>227</v>
      </c>
      <c r="B229" s="69" t="s">
        <v>396</v>
      </c>
      <c r="C229" s="69" t="s">
        <v>397</v>
      </c>
      <c r="D229" s="69" t="s">
        <v>466</v>
      </c>
      <c r="E229" s="69" t="s">
        <v>470</v>
      </c>
      <c r="F229" s="69" t="s">
        <v>112</v>
      </c>
      <c r="G229" s="76" t="s">
        <v>468</v>
      </c>
      <c r="H229" s="73">
        <v>86465.4570853658</v>
      </c>
      <c r="I229" s="73">
        <v>7263.590192966</v>
      </c>
      <c r="J229" s="73">
        <v>7263.590192966</v>
      </c>
      <c r="K229" s="69" t="s">
        <v>17</v>
      </c>
    </row>
    <row r="230" spans="1:11">
      <c r="A230" s="68">
        <v>228</v>
      </c>
      <c r="B230" s="69" t="s">
        <v>396</v>
      </c>
      <c r="C230" s="69" t="s">
        <v>397</v>
      </c>
      <c r="D230" s="69" t="s">
        <v>466</v>
      </c>
      <c r="E230" s="69" t="s">
        <v>471</v>
      </c>
      <c r="F230" s="69" t="s">
        <v>24</v>
      </c>
      <c r="G230" s="76" t="s">
        <v>467</v>
      </c>
      <c r="H230" s="73">
        <v>202341.5181</v>
      </c>
      <c r="I230" s="73">
        <v>21377.8564390358</v>
      </c>
      <c r="J230" s="73">
        <v>21377.8564390358</v>
      </c>
      <c r="K230" s="69" t="s">
        <v>17</v>
      </c>
    </row>
    <row r="231" spans="1:11">
      <c r="A231" s="68">
        <v>229</v>
      </c>
      <c r="B231" s="69" t="s">
        <v>396</v>
      </c>
      <c r="C231" s="69" t="s">
        <v>397</v>
      </c>
      <c r="D231" s="69" t="s">
        <v>466</v>
      </c>
      <c r="E231" s="69" t="s">
        <v>472</v>
      </c>
      <c r="F231" s="69" t="s">
        <v>427</v>
      </c>
      <c r="G231" s="76" t="s">
        <v>468</v>
      </c>
      <c r="H231" s="73">
        <v>224818.0776</v>
      </c>
      <c r="I231" s="73">
        <v>27904</v>
      </c>
      <c r="J231" s="73">
        <v>27904</v>
      </c>
      <c r="K231" s="69" t="s">
        <v>17</v>
      </c>
    </row>
    <row r="232" spans="1:11">
      <c r="A232" s="68">
        <v>230</v>
      </c>
      <c r="B232" s="69" t="s">
        <v>396</v>
      </c>
      <c r="C232" s="69" t="s">
        <v>397</v>
      </c>
      <c r="D232" s="69" t="s">
        <v>466</v>
      </c>
      <c r="E232" s="69" t="s">
        <v>473</v>
      </c>
      <c r="F232" s="69" t="s">
        <v>89</v>
      </c>
      <c r="G232" s="76" t="s">
        <v>468</v>
      </c>
      <c r="H232" s="73">
        <v>224818.0776</v>
      </c>
      <c r="I232" s="73">
        <v>27904</v>
      </c>
      <c r="J232" s="73">
        <v>27904</v>
      </c>
      <c r="K232" s="69" t="s">
        <v>17</v>
      </c>
    </row>
    <row r="233" ht="27" spans="1:11">
      <c r="A233" s="68">
        <v>231</v>
      </c>
      <c r="B233" s="69" t="s">
        <v>396</v>
      </c>
      <c r="C233" s="69" t="s">
        <v>397</v>
      </c>
      <c r="D233" s="69" t="s">
        <v>474</v>
      </c>
      <c r="E233" s="69" t="s">
        <v>475</v>
      </c>
      <c r="F233" s="69" t="s">
        <v>16</v>
      </c>
      <c r="G233" s="69" t="s">
        <v>92</v>
      </c>
      <c r="H233" s="73">
        <v>33000</v>
      </c>
      <c r="I233" s="73">
        <v>10791.02</v>
      </c>
      <c r="J233" s="73">
        <v>10791.02</v>
      </c>
      <c r="K233" s="69" t="s">
        <v>17</v>
      </c>
    </row>
    <row r="234" spans="1:11">
      <c r="A234" s="68">
        <v>232</v>
      </c>
      <c r="B234" s="69" t="s">
        <v>396</v>
      </c>
      <c r="C234" s="69" t="s">
        <v>397</v>
      </c>
      <c r="D234" s="69" t="s">
        <v>476</v>
      </c>
      <c r="E234" s="69" t="s">
        <v>477</v>
      </c>
      <c r="F234" s="69" t="s">
        <v>400</v>
      </c>
      <c r="G234" s="72">
        <v>45855</v>
      </c>
      <c r="H234" s="73">
        <v>807284</v>
      </c>
      <c r="I234" s="73">
        <v>27600</v>
      </c>
      <c r="J234" s="73">
        <v>27600</v>
      </c>
      <c r="K234" s="69" t="s">
        <v>17</v>
      </c>
    </row>
    <row r="235" spans="1:11">
      <c r="A235" s="68">
        <v>233</v>
      </c>
      <c r="B235" s="69" t="s">
        <v>396</v>
      </c>
      <c r="C235" s="69" t="s">
        <v>397</v>
      </c>
      <c r="D235" s="69" t="s">
        <v>478</v>
      </c>
      <c r="E235" s="69" t="s">
        <v>477</v>
      </c>
      <c r="F235" s="69" t="s">
        <v>403</v>
      </c>
      <c r="G235" s="72">
        <v>45939</v>
      </c>
      <c r="H235" s="73">
        <v>836551</v>
      </c>
      <c r="I235" s="73">
        <v>56900</v>
      </c>
      <c r="J235" s="73">
        <v>56900</v>
      </c>
      <c r="K235" s="69" t="s">
        <v>17</v>
      </c>
    </row>
    <row r="236" spans="1:11">
      <c r="A236" s="68">
        <v>234</v>
      </c>
      <c r="B236" s="69" t="s">
        <v>396</v>
      </c>
      <c r="C236" s="69" t="s">
        <v>397</v>
      </c>
      <c r="D236" s="69" t="s">
        <v>479</v>
      </c>
      <c r="E236" s="69" t="s">
        <v>480</v>
      </c>
      <c r="F236" s="69" t="s">
        <v>403</v>
      </c>
      <c r="G236" s="72">
        <v>46010</v>
      </c>
      <c r="H236" s="73">
        <v>6269</v>
      </c>
      <c r="I236" s="73">
        <v>1829</v>
      </c>
      <c r="J236" s="73">
        <v>1829</v>
      </c>
      <c r="K236" s="69" t="s">
        <v>17</v>
      </c>
    </row>
    <row r="237" spans="1:11">
      <c r="A237" s="68">
        <v>235</v>
      </c>
      <c r="B237" s="69" t="s">
        <v>396</v>
      </c>
      <c r="C237" s="69" t="s">
        <v>397</v>
      </c>
      <c r="D237" s="70" t="s">
        <v>481</v>
      </c>
      <c r="E237" s="70" t="s">
        <v>482</v>
      </c>
      <c r="F237" s="70" t="s">
        <v>483</v>
      </c>
      <c r="G237" s="70" t="s">
        <v>484</v>
      </c>
      <c r="H237" s="79">
        <v>37649.19</v>
      </c>
      <c r="I237" s="79">
        <v>10639.99</v>
      </c>
      <c r="J237" s="79">
        <v>29364.4</v>
      </c>
      <c r="K237" s="70" t="s">
        <v>37</v>
      </c>
    </row>
    <row r="238" spans="1:11">
      <c r="A238" s="68">
        <v>236</v>
      </c>
      <c r="B238" s="69" t="s">
        <v>396</v>
      </c>
      <c r="C238" s="69" t="s">
        <v>397</v>
      </c>
      <c r="D238" s="70" t="s">
        <v>485</v>
      </c>
      <c r="E238" s="70" t="s">
        <v>486</v>
      </c>
      <c r="F238" s="70" t="s">
        <v>426</v>
      </c>
      <c r="G238" s="70" t="s">
        <v>484</v>
      </c>
      <c r="H238" s="70">
        <v>35389.26</v>
      </c>
      <c r="I238" s="79">
        <v>16558.1</v>
      </c>
      <c r="J238" s="79">
        <v>16558.1</v>
      </c>
      <c r="K238" s="70" t="s">
        <v>17</v>
      </c>
    </row>
    <row r="239" spans="1:11">
      <c r="A239" s="68">
        <v>237</v>
      </c>
      <c r="B239" s="69" t="s">
        <v>396</v>
      </c>
      <c r="C239" s="69" t="s">
        <v>397</v>
      </c>
      <c r="D239" s="70" t="s">
        <v>485</v>
      </c>
      <c r="E239" s="70" t="s">
        <v>487</v>
      </c>
      <c r="F239" s="70" t="s">
        <v>174</v>
      </c>
      <c r="G239" s="70" t="s">
        <v>484</v>
      </c>
      <c r="H239" s="70">
        <v>35389.26</v>
      </c>
      <c r="I239" s="79">
        <v>16558.1</v>
      </c>
      <c r="J239" s="79">
        <v>16558.1</v>
      </c>
      <c r="K239" s="70" t="s">
        <v>17</v>
      </c>
    </row>
    <row r="240" spans="1:11">
      <c r="A240" s="68">
        <v>238</v>
      </c>
      <c r="B240" s="69" t="s">
        <v>396</v>
      </c>
      <c r="C240" s="69" t="s">
        <v>397</v>
      </c>
      <c r="D240" s="70" t="s">
        <v>488</v>
      </c>
      <c r="E240" s="70" t="s">
        <v>489</v>
      </c>
      <c r="F240" s="70" t="s">
        <v>490</v>
      </c>
      <c r="G240" s="70" t="s">
        <v>491</v>
      </c>
      <c r="H240" s="70">
        <v>46927</v>
      </c>
      <c r="I240" s="79">
        <v>1819</v>
      </c>
      <c r="J240" s="79">
        <v>47386</v>
      </c>
      <c r="K240" s="70" t="s">
        <v>37</v>
      </c>
    </row>
    <row r="241" ht="27" spans="1:11">
      <c r="A241" s="68">
        <v>239</v>
      </c>
      <c r="B241" s="69" t="s">
        <v>396</v>
      </c>
      <c r="C241" s="69" t="s">
        <v>397</v>
      </c>
      <c r="D241" s="70" t="s">
        <v>488</v>
      </c>
      <c r="E241" s="70" t="s">
        <v>492</v>
      </c>
      <c r="F241" s="70" t="s">
        <v>16</v>
      </c>
      <c r="G241" s="70" t="s">
        <v>491</v>
      </c>
      <c r="H241" s="70">
        <v>141144</v>
      </c>
      <c r="I241" s="79">
        <v>13145</v>
      </c>
      <c r="J241" s="79">
        <v>142438</v>
      </c>
      <c r="K241" s="70" t="s">
        <v>37</v>
      </c>
    </row>
    <row r="242" spans="1:11">
      <c r="A242" s="68">
        <v>240</v>
      </c>
      <c r="B242" s="69" t="s">
        <v>396</v>
      </c>
      <c r="C242" s="69" t="s">
        <v>397</v>
      </c>
      <c r="D242" s="70" t="s">
        <v>488</v>
      </c>
      <c r="E242" s="70" t="s">
        <v>493</v>
      </c>
      <c r="F242" s="70" t="s">
        <v>112</v>
      </c>
      <c r="G242" s="70" t="s">
        <v>491</v>
      </c>
      <c r="H242" s="70">
        <v>102218</v>
      </c>
      <c r="I242" s="79">
        <v>9206</v>
      </c>
      <c r="J242" s="79">
        <v>103238</v>
      </c>
      <c r="K242" s="70" t="s">
        <v>37</v>
      </c>
    </row>
    <row r="243" spans="1:11">
      <c r="A243" s="68">
        <v>241</v>
      </c>
      <c r="B243" s="69" t="s">
        <v>396</v>
      </c>
      <c r="C243" s="69" t="s">
        <v>397</v>
      </c>
      <c r="D243" s="70" t="s">
        <v>488</v>
      </c>
      <c r="E243" s="70" t="s">
        <v>477</v>
      </c>
      <c r="F243" s="70" t="s">
        <v>400</v>
      </c>
      <c r="G243" s="70" t="s">
        <v>491</v>
      </c>
      <c r="H243" s="70">
        <v>209970</v>
      </c>
      <c r="I243" s="82">
        <v>57603</v>
      </c>
      <c r="J243" s="79">
        <v>211927</v>
      </c>
      <c r="K243" s="70" t="s">
        <v>37</v>
      </c>
    </row>
    <row r="244" spans="1:11">
      <c r="A244" s="68">
        <v>242</v>
      </c>
      <c r="B244" s="69" t="s">
        <v>396</v>
      </c>
      <c r="C244" s="69" t="s">
        <v>397</v>
      </c>
      <c r="D244" s="70" t="s">
        <v>488</v>
      </c>
      <c r="E244" s="70" t="s">
        <v>494</v>
      </c>
      <c r="F244" s="70" t="s">
        <v>409</v>
      </c>
      <c r="G244" s="70" t="s">
        <v>491</v>
      </c>
      <c r="H244" s="79">
        <v>7958.66</v>
      </c>
      <c r="I244" s="70">
        <v>9440</v>
      </c>
      <c r="J244" s="70">
        <v>9440</v>
      </c>
      <c r="K244" s="70" t="s">
        <v>17</v>
      </c>
    </row>
    <row r="245" spans="1:11">
      <c r="A245" s="68">
        <v>243</v>
      </c>
      <c r="B245" s="69" t="s">
        <v>396</v>
      </c>
      <c r="C245" s="69" t="s">
        <v>397</v>
      </c>
      <c r="D245" s="70" t="s">
        <v>488</v>
      </c>
      <c r="E245" s="70" t="s">
        <v>495</v>
      </c>
      <c r="F245" s="70" t="s">
        <v>409</v>
      </c>
      <c r="G245" s="70" t="s">
        <v>491</v>
      </c>
      <c r="H245" s="70">
        <v>22035.18</v>
      </c>
      <c r="I245" s="70">
        <v>21107</v>
      </c>
      <c r="J245" s="70">
        <v>21107</v>
      </c>
      <c r="K245" s="70" t="s">
        <v>17</v>
      </c>
    </row>
    <row r="246" spans="1:11">
      <c r="A246" s="68">
        <v>244</v>
      </c>
      <c r="B246" s="69" t="s">
        <v>396</v>
      </c>
      <c r="C246" s="69" t="s">
        <v>397</v>
      </c>
      <c r="D246" s="70" t="s">
        <v>496</v>
      </c>
      <c r="E246" s="70" t="s">
        <v>20</v>
      </c>
      <c r="F246" s="70" t="s">
        <v>497</v>
      </c>
      <c r="G246" s="70" t="s">
        <v>498</v>
      </c>
      <c r="H246" s="70">
        <v>163671.57</v>
      </c>
      <c r="I246" s="79">
        <v>32193</v>
      </c>
      <c r="J246" s="79">
        <v>151923</v>
      </c>
      <c r="K246" s="70" t="s">
        <v>37</v>
      </c>
    </row>
    <row r="247" spans="1:11">
      <c r="A247" s="68">
        <v>245</v>
      </c>
      <c r="B247" s="69" t="s">
        <v>396</v>
      </c>
      <c r="C247" s="69" t="s">
        <v>397</v>
      </c>
      <c r="D247" s="70" t="s">
        <v>496</v>
      </c>
      <c r="E247" s="70" t="s">
        <v>25</v>
      </c>
      <c r="F247" s="70" t="s">
        <v>497</v>
      </c>
      <c r="G247" s="70" t="s">
        <v>498</v>
      </c>
      <c r="H247" s="79">
        <v>200557.36</v>
      </c>
      <c r="I247" s="79">
        <v>40242</v>
      </c>
      <c r="J247" s="79">
        <v>193356</v>
      </c>
      <c r="K247" s="70" t="s">
        <v>37</v>
      </c>
    </row>
    <row r="248" spans="1:11">
      <c r="A248" s="68">
        <v>246</v>
      </c>
      <c r="B248" s="69" t="s">
        <v>396</v>
      </c>
      <c r="C248" s="69" t="s">
        <v>397</v>
      </c>
      <c r="D248" s="70" t="s">
        <v>499</v>
      </c>
      <c r="E248" s="70" t="s">
        <v>20</v>
      </c>
      <c r="F248" s="70" t="s">
        <v>264</v>
      </c>
      <c r="G248" s="70" t="s">
        <v>500</v>
      </c>
      <c r="H248" s="70">
        <v>169607</v>
      </c>
      <c r="I248" s="79">
        <v>10241.97</v>
      </c>
      <c r="J248" s="70">
        <v>169607</v>
      </c>
      <c r="K248" s="70" t="s">
        <v>37</v>
      </c>
    </row>
    <row r="249" spans="1:11">
      <c r="A249" s="68">
        <v>247</v>
      </c>
      <c r="B249" s="69" t="s">
        <v>396</v>
      </c>
      <c r="C249" s="69" t="s">
        <v>397</v>
      </c>
      <c r="D249" s="70" t="s">
        <v>499</v>
      </c>
      <c r="E249" s="70" t="s">
        <v>25</v>
      </c>
      <c r="F249" s="70" t="s">
        <v>264</v>
      </c>
      <c r="G249" s="70" t="s">
        <v>500</v>
      </c>
      <c r="H249" s="70">
        <v>391548.02</v>
      </c>
      <c r="I249" s="79">
        <v>23529.29</v>
      </c>
      <c r="J249" s="70">
        <v>391548.02</v>
      </c>
      <c r="K249" s="70" t="s">
        <v>37</v>
      </c>
    </row>
    <row r="250" spans="1:11">
      <c r="A250" s="68">
        <v>248</v>
      </c>
      <c r="B250" s="69" t="s">
        <v>396</v>
      </c>
      <c r="C250" s="69" t="s">
        <v>397</v>
      </c>
      <c r="D250" s="82" t="s">
        <v>501</v>
      </c>
      <c r="E250" s="82" t="s">
        <v>443</v>
      </c>
      <c r="F250" s="82" t="s">
        <v>502</v>
      </c>
      <c r="G250" s="82" t="s">
        <v>503</v>
      </c>
      <c r="H250" s="82">
        <v>84484</v>
      </c>
      <c r="I250" s="82">
        <v>7496.75</v>
      </c>
      <c r="J250" s="82">
        <v>83755.8</v>
      </c>
      <c r="K250" s="82" t="s">
        <v>37</v>
      </c>
    </row>
    <row r="251" spans="1:11">
      <c r="A251" s="68">
        <v>249</v>
      </c>
      <c r="B251" s="69" t="s">
        <v>396</v>
      </c>
      <c r="C251" s="69" t="s">
        <v>397</v>
      </c>
      <c r="D251" s="82" t="s">
        <v>501</v>
      </c>
      <c r="E251" s="82" t="s">
        <v>446</v>
      </c>
      <c r="F251" s="82" t="s">
        <v>276</v>
      </c>
      <c r="G251" s="82" t="s">
        <v>503</v>
      </c>
      <c r="H251" s="82">
        <v>275885</v>
      </c>
      <c r="I251" s="82">
        <v>18138.35</v>
      </c>
      <c r="J251" s="82">
        <v>194934.78</v>
      </c>
      <c r="K251" s="82" t="s">
        <v>37</v>
      </c>
    </row>
    <row r="252" spans="1:11">
      <c r="A252" s="68">
        <v>250</v>
      </c>
      <c r="B252" s="69" t="s">
        <v>396</v>
      </c>
      <c r="C252" s="69" t="s">
        <v>397</v>
      </c>
      <c r="D252" s="82" t="s">
        <v>501</v>
      </c>
      <c r="E252" s="82" t="s">
        <v>504</v>
      </c>
      <c r="F252" s="82" t="s">
        <v>505</v>
      </c>
      <c r="G252" s="82" t="s">
        <v>503</v>
      </c>
      <c r="H252" s="82">
        <v>6644.62</v>
      </c>
      <c r="I252" s="82">
        <v>5069</v>
      </c>
      <c r="J252" s="82">
        <v>5069</v>
      </c>
      <c r="K252" s="82" t="s">
        <v>17</v>
      </c>
    </row>
    <row r="253" spans="1:11">
      <c r="A253" s="68">
        <v>251</v>
      </c>
      <c r="B253" s="69" t="s">
        <v>396</v>
      </c>
      <c r="C253" s="69" t="s">
        <v>397</v>
      </c>
      <c r="D253" s="82" t="s">
        <v>506</v>
      </c>
      <c r="E253" s="82" t="s">
        <v>507</v>
      </c>
      <c r="F253" s="82" t="s">
        <v>16</v>
      </c>
      <c r="G253" s="82" t="s">
        <v>508</v>
      </c>
      <c r="H253" s="82">
        <v>104121.2</v>
      </c>
      <c r="I253" s="83">
        <v>21259.8</v>
      </c>
      <c r="J253" s="82">
        <v>82861.41</v>
      </c>
      <c r="K253" s="82" t="s">
        <v>37</v>
      </c>
    </row>
    <row r="254" spans="1:11">
      <c r="A254" s="68">
        <v>252</v>
      </c>
      <c r="B254" s="69" t="s">
        <v>396</v>
      </c>
      <c r="C254" s="69" t="s">
        <v>397</v>
      </c>
      <c r="D254" s="82" t="s">
        <v>509</v>
      </c>
      <c r="E254" s="82" t="s">
        <v>443</v>
      </c>
      <c r="F254" s="82" t="s">
        <v>279</v>
      </c>
      <c r="G254" s="82" t="s">
        <v>510</v>
      </c>
      <c r="H254" s="82">
        <v>229502</v>
      </c>
      <c r="I254" s="83">
        <v>36488</v>
      </c>
      <c r="J254" s="83">
        <v>207893.157</v>
      </c>
      <c r="K254" s="82" t="s">
        <v>37</v>
      </c>
    </row>
    <row r="255" spans="1:11">
      <c r="A255" s="68">
        <v>253</v>
      </c>
      <c r="B255" s="69" t="s">
        <v>396</v>
      </c>
      <c r="C255" s="69" t="s">
        <v>397</v>
      </c>
      <c r="D255" s="82" t="s">
        <v>509</v>
      </c>
      <c r="E255" s="82" t="s">
        <v>511</v>
      </c>
      <c r="F255" s="82" t="s">
        <v>502</v>
      </c>
      <c r="G255" s="82" t="s">
        <v>510</v>
      </c>
      <c r="H255" s="82">
        <v>121481.83</v>
      </c>
      <c r="I255" s="83">
        <v>21521</v>
      </c>
      <c r="J255" s="83">
        <v>122618.8</v>
      </c>
      <c r="K255" s="82" t="s">
        <v>37</v>
      </c>
    </row>
    <row r="256" spans="1:11">
      <c r="A256" s="68">
        <v>254</v>
      </c>
      <c r="B256" s="69" t="s">
        <v>396</v>
      </c>
      <c r="C256" s="69" t="s">
        <v>397</v>
      </c>
      <c r="D256" s="82" t="s">
        <v>509</v>
      </c>
      <c r="E256" s="82" t="s">
        <v>446</v>
      </c>
      <c r="F256" s="82" t="s">
        <v>483</v>
      </c>
      <c r="G256" s="82" t="s">
        <v>510</v>
      </c>
      <c r="H256" s="82">
        <v>229502</v>
      </c>
      <c r="I256" s="83">
        <v>36488</v>
      </c>
      <c r="J256" s="83">
        <v>207893.15</v>
      </c>
      <c r="K256" s="82" t="s">
        <v>37</v>
      </c>
    </row>
    <row r="257" spans="1:11">
      <c r="A257" s="68">
        <v>255</v>
      </c>
      <c r="B257" s="69" t="s">
        <v>396</v>
      </c>
      <c r="C257" s="69" t="s">
        <v>397</v>
      </c>
      <c r="D257" s="69" t="s">
        <v>509</v>
      </c>
      <c r="E257" s="69" t="s">
        <v>504</v>
      </c>
      <c r="F257" s="69" t="s">
        <v>412</v>
      </c>
      <c r="G257" s="82" t="s">
        <v>512</v>
      </c>
      <c r="H257" s="69">
        <v>3333.58</v>
      </c>
      <c r="I257" s="69">
        <v>3333.58</v>
      </c>
      <c r="J257" s="69">
        <v>3333.58</v>
      </c>
      <c r="K257" s="69" t="s">
        <v>17</v>
      </c>
    </row>
    <row r="258" spans="1:11">
      <c r="A258" s="68">
        <v>256</v>
      </c>
      <c r="B258" s="69" t="s">
        <v>396</v>
      </c>
      <c r="C258" s="69" t="s">
        <v>397</v>
      </c>
      <c r="D258" s="82" t="s">
        <v>513</v>
      </c>
      <c r="E258" s="82" t="s">
        <v>514</v>
      </c>
      <c r="F258" s="82" t="s">
        <v>407</v>
      </c>
      <c r="G258" s="82" t="s">
        <v>512</v>
      </c>
      <c r="H258" s="83">
        <v>12947.48</v>
      </c>
      <c r="I258" s="83">
        <v>12947.48</v>
      </c>
      <c r="J258" s="83">
        <v>12947.48</v>
      </c>
      <c r="K258" s="82" t="s">
        <v>17</v>
      </c>
    </row>
    <row r="259" spans="1:11">
      <c r="A259" s="68">
        <v>257</v>
      </c>
      <c r="B259" s="69" t="s">
        <v>396</v>
      </c>
      <c r="C259" s="69" t="s">
        <v>397</v>
      </c>
      <c r="D259" s="82" t="s">
        <v>513</v>
      </c>
      <c r="E259" s="82" t="s">
        <v>20</v>
      </c>
      <c r="F259" s="82" t="s">
        <v>490</v>
      </c>
      <c r="G259" s="82" t="s">
        <v>512</v>
      </c>
      <c r="H259" s="82">
        <v>85993.01</v>
      </c>
      <c r="I259" s="83">
        <v>3758.73</v>
      </c>
      <c r="J259" s="83">
        <v>89751.74</v>
      </c>
      <c r="K259" s="82" t="s">
        <v>37</v>
      </c>
    </row>
    <row r="260" spans="1:11">
      <c r="A260" s="68">
        <v>258</v>
      </c>
      <c r="B260" s="69" t="s">
        <v>396</v>
      </c>
      <c r="C260" s="69" t="s">
        <v>397</v>
      </c>
      <c r="D260" s="82" t="s">
        <v>513</v>
      </c>
      <c r="E260" s="82" t="s">
        <v>25</v>
      </c>
      <c r="F260" s="82" t="s">
        <v>112</v>
      </c>
      <c r="G260" s="82" t="s">
        <v>512</v>
      </c>
      <c r="H260" s="82">
        <v>99233.37</v>
      </c>
      <c r="I260" s="83">
        <v>5821</v>
      </c>
      <c r="J260" s="83">
        <v>99233.37</v>
      </c>
      <c r="K260" s="83" t="s">
        <v>37</v>
      </c>
    </row>
    <row r="261" spans="1:11">
      <c r="A261" s="68">
        <v>259</v>
      </c>
      <c r="B261" s="69" t="s">
        <v>396</v>
      </c>
      <c r="C261" s="69" t="s">
        <v>397</v>
      </c>
      <c r="D261" s="82" t="s">
        <v>513</v>
      </c>
      <c r="E261" s="82" t="s">
        <v>477</v>
      </c>
      <c r="F261" s="82" t="s">
        <v>400</v>
      </c>
      <c r="G261" s="82" t="s">
        <v>512</v>
      </c>
      <c r="H261" s="82">
        <v>366458</v>
      </c>
      <c r="I261" s="82">
        <v>212005</v>
      </c>
      <c r="J261" s="83">
        <v>366458</v>
      </c>
      <c r="K261" s="82" t="s">
        <v>37</v>
      </c>
    </row>
    <row r="262" spans="1:11">
      <c r="A262" s="68">
        <v>260</v>
      </c>
      <c r="B262" s="69" t="s">
        <v>396</v>
      </c>
      <c r="C262" s="69" t="s">
        <v>397</v>
      </c>
      <c r="D262" s="82" t="s">
        <v>513</v>
      </c>
      <c r="E262" s="82" t="s">
        <v>460</v>
      </c>
      <c r="F262" s="82" t="s">
        <v>403</v>
      </c>
      <c r="G262" s="82" t="s">
        <v>512</v>
      </c>
      <c r="H262" s="82">
        <v>366458</v>
      </c>
      <c r="I262" s="82">
        <v>212005</v>
      </c>
      <c r="J262" s="83">
        <v>366458</v>
      </c>
      <c r="K262" s="82" t="s">
        <v>37</v>
      </c>
    </row>
    <row r="263" spans="1:11">
      <c r="A263" s="68">
        <v>261</v>
      </c>
      <c r="B263" s="69" t="s">
        <v>396</v>
      </c>
      <c r="C263" s="69" t="s">
        <v>397</v>
      </c>
      <c r="D263" s="82" t="s">
        <v>513</v>
      </c>
      <c r="E263" s="82" t="s">
        <v>515</v>
      </c>
      <c r="F263" s="82" t="s">
        <v>409</v>
      </c>
      <c r="G263" s="82" t="s">
        <v>512</v>
      </c>
      <c r="H263" s="83">
        <v>14711.81</v>
      </c>
      <c r="I263" s="83">
        <v>14711.81</v>
      </c>
      <c r="J263" s="83">
        <v>14711.81</v>
      </c>
      <c r="K263" s="82" t="s">
        <v>17</v>
      </c>
    </row>
    <row r="264" ht="27" spans="1:11">
      <c r="A264" s="68">
        <v>262</v>
      </c>
      <c r="B264" s="69" t="s">
        <v>396</v>
      </c>
      <c r="C264" s="69" t="s">
        <v>397</v>
      </c>
      <c r="D264" s="82" t="s">
        <v>513</v>
      </c>
      <c r="E264" s="82" t="s">
        <v>516</v>
      </c>
      <c r="F264" s="82" t="s">
        <v>517</v>
      </c>
      <c r="G264" s="82" t="s">
        <v>512</v>
      </c>
      <c r="H264" s="82">
        <v>31198.77</v>
      </c>
      <c r="I264" s="82">
        <v>31198.77</v>
      </c>
      <c r="J264" s="82">
        <v>31198.77</v>
      </c>
      <c r="K264" s="82" t="s">
        <v>17</v>
      </c>
    </row>
    <row r="265" spans="1:11">
      <c r="A265" s="68">
        <v>263</v>
      </c>
      <c r="B265" s="69" t="s">
        <v>396</v>
      </c>
      <c r="C265" s="69" t="s">
        <v>397</v>
      </c>
      <c r="D265" s="82" t="s">
        <v>513</v>
      </c>
      <c r="E265" s="82" t="s">
        <v>518</v>
      </c>
      <c r="F265" s="82" t="s">
        <v>16</v>
      </c>
      <c r="G265" s="82" t="s">
        <v>512</v>
      </c>
      <c r="H265" s="82">
        <v>22434.6</v>
      </c>
      <c r="I265" s="83">
        <v>22434.6</v>
      </c>
      <c r="J265" s="83">
        <v>22434.6</v>
      </c>
      <c r="K265" s="82" t="s">
        <v>17</v>
      </c>
    </row>
    <row r="266" spans="1:11">
      <c r="A266" s="68">
        <v>264</v>
      </c>
      <c r="B266" s="70" t="s">
        <v>396</v>
      </c>
      <c r="C266" s="70" t="s">
        <v>397</v>
      </c>
      <c r="D266" s="70" t="s">
        <v>519</v>
      </c>
      <c r="E266" s="70" t="s">
        <v>20</v>
      </c>
      <c r="F266" s="70" t="s">
        <v>365</v>
      </c>
      <c r="G266" s="70" t="s">
        <v>520</v>
      </c>
      <c r="H266" s="86">
        <v>47780</v>
      </c>
      <c r="I266" s="70">
        <v>9740</v>
      </c>
      <c r="J266" s="89" t="s">
        <v>521</v>
      </c>
      <c r="K266" s="70" t="s">
        <v>17</v>
      </c>
    </row>
    <row r="267" ht="27" spans="1:11">
      <c r="A267" s="68">
        <v>265</v>
      </c>
      <c r="B267" s="70" t="s">
        <v>396</v>
      </c>
      <c r="C267" s="70" t="s">
        <v>397</v>
      </c>
      <c r="D267" s="70" t="s">
        <v>519</v>
      </c>
      <c r="E267" s="70" t="s">
        <v>23</v>
      </c>
      <c r="F267" s="70" t="s">
        <v>42</v>
      </c>
      <c r="G267" s="70" t="s">
        <v>520</v>
      </c>
      <c r="H267" s="86">
        <v>47680</v>
      </c>
      <c r="I267" s="70">
        <v>12524</v>
      </c>
      <c r="J267" s="70">
        <v>12524</v>
      </c>
      <c r="K267" s="70" t="s">
        <v>17</v>
      </c>
    </row>
    <row r="268" spans="1:11">
      <c r="A268" s="68">
        <v>266</v>
      </c>
      <c r="B268" s="70" t="s">
        <v>396</v>
      </c>
      <c r="C268" s="70" t="s">
        <v>397</v>
      </c>
      <c r="D268" s="70" t="s">
        <v>519</v>
      </c>
      <c r="E268" s="70" t="s">
        <v>25</v>
      </c>
      <c r="F268" s="70" t="s">
        <v>365</v>
      </c>
      <c r="G268" s="70" t="s">
        <v>520</v>
      </c>
      <c r="H268" s="86">
        <v>47880</v>
      </c>
      <c r="I268" s="70">
        <v>9963</v>
      </c>
      <c r="J268" s="70">
        <v>9963</v>
      </c>
      <c r="K268" s="70" t="s">
        <v>17</v>
      </c>
    </row>
    <row r="269" ht="27" spans="1:11">
      <c r="A269" s="68">
        <v>267</v>
      </c>
      <c r="B269" s="70" t="s">
        <v>396</v>
      </c>
      <c r="C269" s="70" t="s">
        <v>397</v>
      </c>
      <c r="D269" s="70" t="s">
        <v>519</v>
      </c>
      <c r="E269" s="70" t="s">
        <v>428</v>
      </c>
      <c r="F269" s="70" t="s">
        <v>42</v>
      </c>
      <c r="G269" s="70" t="s">
        <v>520</v>
      </c>
      <c r="H269" s="86">
        <v>49880</v>
      </c>
      <c r="I269" s="70">
        <v>9003</v>
      </c>
      <c r="J269" s="70">
        <v>9003</v>
      </c>
      <c r="K269" s="70" t="s">
        <v>17</v>
      </c>
    </row>
    <row r="270" ht="27" spans="1:11">
      <c r="A270" s="68">
        <v>268</v>
      </c>
      <c r="B270" s="70" t="s">
        <v>396</v>
      </c>
      <c r="C270" s="70" t="s">
        <v>397</v>
      </c>
      <c r="D270" s="70" t="s">
        <v>519</v>
      </c>
      <c r="E270" s="70" t="s">
        <v>414</v>
      </c>
      <c r="F270" s="70" t="s">
        <v>42</v>
      </c>
      <c r="G270" s="70" t="s">
        <v>520</v>
      </c>
      <c r="H270" s="86">
        <v>47880</v>
      </c>
      <c r="I270" s="70">
        <v>11540</v>
      </c>
      <c r="J270" s="70">
        <v>11540</v>
      </c>
      <c r="K270" s="70" t="s">
        <v>17</v>
      </c>
    </row>
    <row r="271" spans="1:11">
      <c r="A271" s="68">
        <v>269</v>
      </c>
      <c r="B271" s="70" t="s">
        <v>396</v>
      </c>
      <c r="C271" s="70" t="s">
        <v>397</v>
      </c>
      <c r="D271" s="70" t="s">
        <v>522</v>
      </c>
      <c r="E271" s="70" t="s">
        <v>20</v>
      </c>
      <c r="F271" s="70" t="s">
        <v>16</v>
      </c>
      <c r="G271" s="70" t="s">
        <v>523</v>
      </c>
      <c r="H271" s="86">
        <v>87300</v>
      </c>
      <c r="I271" s="89">
        <v>10975</v>
      </c>
      <c r="J271" s="89" t="s">
        <v>524</v>
      </c>
      <c r="K271" s="70" t="s">
        <v>17</v>
      </c>
    </row>
    <row r="272" spans="1:11">
      <c r="A272" s="68">
        <v>270</v>
      </c>
      <c r="B272" s="70" t="s">
        <v>396</v>
      </c>
      <c r="C272" s="70" t="s">
        <v>397</v>
      </c>
      <c r="D272" s="70" t="s">
        <v>522</v>
      </c>
      <c r="E272" s="70" t="s">
        <v>23</v>
      </c>
      <c r="F272" s="70" t="s">
        <v>235</v>
      </c>
      <c r="G272" s="70" t="s">
        <v>523</v>
      </c>
      <c r="H272" s="86">
        <v>72280</v>
      </c>
      <c r="I272" s="89">
        <v>7667</v>
      </c>
      <c r="J272" s="89" t="s">
        <v>524</v>
      </c>
      <c r="K272" s="70" t="s">
        <v>17</v>
      </c>
    </row>
    <row r="273" spans="1:11">
      <c r="A273" s="68">
        <v>271</v>
      </c>
      <c r="B273" s="70" t="s">
        <v>396</v>
      </c>
      <c r="C273" s="70" t="s">
        <v>397</v>
      </c>
      <c r="D273" s="70" t="s">
        <v>522</v>
      </c>
      <c r="E273" s="70" t="s">
        <v>25</v>
      </c>
      <c r="F273" s="70" t="s">
        <v>16</v>
      </c>
      <c r="G273" s="70" t="s">
        <v>523</v>
      </c>
      <c r="H273" s="86">
        <v>95210</v>
      </c>
      <c r="I273" s="89">
        <v>10238</v>
      </c>
      <c r="J273" s="89" t="s">
        <v>524</v>
      </c>
      <c r="K273" s="70" t="s">
        <v>17</v>
      </c>
    </row>
    <row r="274" spans="1:11">
      <c r="A274" s="68">
        <v>272</v>
      </c>
      <c r="B274" s="70" t="s">
        <v>396</v>
      </c>
      <c r="C274" s="70" t="s">
        <v>397</v>
      </c>
      <c r="D274" s="70" t="s">
        <v>522</v>
      </c>
      <c r="E274" s="70" t="s">
        <v>414</v>
      </c>
      <c r="F274" s="70" t="s">
        <v>235</v>
      </c>
      <c r="G274" s="70" t="s">
        <v>523</v>
      </c>
      <c r="H274" s="86">
        <v>73881</v>
      </c>
      <c r="I274" s="89">
        <v>6099</v>
      </c>
      <c r="J274" s="89" t="s">
        <v>524</v>
      </c>
      <c r="K274" s="70" t="s">
        <v>17</v>
      </c>
    </row>
    <row r="275" spans="1:11">
      <c r="A275" s="68">
        <v>273</v>
      </c>
      <c r="B275" s="84" t="s">
        <v>396</v>
      </c>
      <c r="C275" s="84" t="s">
        <v>397</v>
      </c>
      <c r="D275" s="84" t="s">
        <v>525</v>
      </c>
      <c r="E275" s="84" t="s">
        <v>20</v>
      </c>
      <c r="F275" s="84" t="s">
        <v>426</v>
      </c>
      <c r="G275" s="84" t="s">
        <v>526</v>
      </c>
      <c r="H275" s="87">
        <v>172826</v>
      </c>
      <c r="I275" s="89">
        <v>1877</v>
      </c>
      <c r="J275" s="89">
        <v>172826</v>
      </c>
      <c r="K275" s="84" t="s">
        <v>37</v>
      </c>
    </row>
    <row r="276" spans="1:11">
      <c r="A276" s="68">
        <v>274</v>
      </c>
      <c r="B276" s="84" t="s">
        <v>396</v>
      </c>
      <c r="C276" s="84" t="s">
        <v>397</v>
      </c>
      <c r="D276" s="84" t="s">
        <v>525</v>
      </c>
      <c r="E276" s="84" t="s">
        <v>23</v>
      </c>
      <c r="F276" s="84" t="s">
        <v>426</v>
      </c>
      <c r="G276" s="84" t="s">
        <v>526</v>
      </c>
      <c r="H276" s="87">
        <v>181885.14</v>
      </c>
      <c r="I276" s="89">
        <v>1584</v>
      </c>
      <c r="J276" s="89">
        <v>181885.14</v>
      </c>
      <c r="K276" s="84" t="s">
        <v>37</v>
      </c>
    </row>
    <row r="277" spans="1:11">
      <c r="A277" s="68">
        <v>275</v>
      </c>
      <c r="B277" s="84" t="s">
        <v>396</v>
      </c>
      <c r="C277" s="84" t="s">
        <v>397</v>
      </c>
      <c r="D277" s="84" t="s">
        <v>525</v>
      </c>
      <c r="E277" s="84" t="s">
        <v>25</v>
      </c>
      <c r="F277" s="84" t="s">
        <v>426</v>
      </c>
      <c r="G277" s="84" t="s">
        <v>526</v>
      </c>
      <c r="H277" s="87">
        <v>115498.76</v>
      </c>
      <c r="I277" s="89">
        <v>629</v>
      </c>
      <c r="J277" s="89">
        <v>115498.76</v>
      </c>
      <c r="K277" s="84" t="s">
        <v>37</v>
      </c>
    </row>
    <row r="278" spans="1:11">
      <c r="A278" s="68">
        <v>276</v>
      </c>
      <c r="B278" s="84" t="s">
        <v>396</v>
      </c>
      <c r="C278" s="84" t="s">
        <v>397</v>
      </c>
      <c r="D278" s="84" t="s">
        <v>525</v>
      </c>
      <c r="E278" s="84" t="s">
        <v>428</v>
      </c>
      <c r="F278" s="84" t="s">
        <v>527</v>
      </c>
      <c r="G278" s="84" t="s">
        <v>526</v>
      </c>
      <c r="H278" s="87">
        <v>130681.63</v>
      </c>
      <c r="I278" s="89">
        <v>430</v>
      </c>
      <c r="J278" s="89">
        <v>130681.63</v>
      </c>
      <c r="K278" s="84" t="s">
        <v>37</v>
      </c>
    </row>
    <row r="279" spans="1:11">
      <c r="A279" s="68">
        <v>277</v>
      </c>
      <c r="B279" s="84" t="s">
        <v>396</v>
      </c>
      <c r="C279" s="84" t="s">
        <v>397</v>
      </c>
      <c r="D279" s="84" t="s">
        <v>525</v>
      </c>
      <c r="E279" s="84" t="s">
        <v>414</v>
      </c>
      <c r="F279" s="84" t="s">
        <v>527</v>
      </c>
      <c r="G279" s="84" t="s">
        <v>526</v>
      </c>
      <c r="H279" s="87">
        <v>157320</v>
      </c>
      <c r="I279" s="89">
        <v>1502</v>
      </c>
      <c r="J279" s="89">
        <v>157320</v>
      </c>
      <c r="K279" s="84" t="s">
        <v>37</v>
      </c>
    </row>
    <row r="280" spans="1:11">
      <c r="A280" s="68">
        <v>278</v>
      </c>
      <c r="B280" s="84" t="s">
        <v>396</v>
      </c>
      <c r="C280" s="84" t="s">
        <v>397</v>
      </c>
      <c r="D280" s="84" t="s">
        <v>525</v>
      </c>
      <c r="E280" s="84" t="s">
        <v>477</v>
      </c>
      <c r="F280" s="84" t="s">
        <v>528</v>
      </c>
      <c r="G280" s="84" t="s">
        <v>526</v>
      </c>
      <c r="H280" s="87">
        <v>951283</v>
      </c>
      <c r="I280" s="89">
        <v>48777</v>
      </c>
      <c r="J280" s="89">
        <v>951283</v>
      </c>
      <c r="K280" s="84" t="s">
        <v>37</v>
      </c>
    </row>
    <row r="281" spans="1:11">
      <c r="A281" s="68">
        <v>279</v>
      </c>
      <c r="B281" s="84" t="s">
        <v>396</v>
      </c>
      <c r="C281" s="84" t="s">
        <v>397</v>
      </c>
      <c r="D281" s="84" t="s">
        <v>525</v>
      </c>
      <c r="E281" s="84" t="s">
        <v>529</v>
      </c>
      <c r="F281" s="84" t="s">
        <v>527</v>
      </c>
      <c r="G281" s="84" t="s">
        <v>526</v>
      </c>
      <c r="H281" s="87">
        <v>38913.2</v>
      </c>
      <c r="I281" s="89">
        <v>14551</v>
      </c>
      <c r="J281" s="89">
        <v>38913.2</v>
      </c>
      <c r="K281" s="84" t="s">
        <v>37</v>
      </c>
    </row>
    <row r="282" spans="1:11">
      <c r="A282" s="68">
        <v>280</v>
      </c>
      <c r="B282" s="84" t="s">
        <v>396</v>
      </c>
      <c r="C282" s="84" t="s">
        <v>397</v>
      </c>
      <c r="D282" s="84" t="s">
        <v>525</v>
      </c>
      <c r="E282" s="84" t="s">
        <v>530</v>
      </c>
      <c r="F282" s="84" t="s">
        <v>527</v>
      </c>
      <c r="G282" s="84" t="s">
        <v>526</v>
      </c>
      <c r="H282" s="87">
        <v>70200</v>
      </c>
      <c r="I282" s="89">
        <v>18054</v>
      </c>
      <c r="J282" s="89">
        <v>70200</v>
      </c>
      <c r="K282" s="84" t="s">
        <v>37</v>
      </c>
    </row>
    <row r="283" spans="1:11">
      <c r="A283" s="68">
        <v>281</v>
      </c>
      <c r="B283" s="84" t="s">
        <v>396</v>
      </c>
      <c r="C283" s="84" t="s">
        <v>397</v>
      </c>
      <c r="D283" s="84" t="s">
        <v>525</v>
      </c>
      <c r="E283" s="84" t="s">
        <v>404</v>
      </c>
      <c r="F283" s="84" t="s">
        <v>426</v>
      </c>
      <c r="G283" s="84" t="s">
        <v>526</v>
      </c>
      <c r="H283" s="87">
        <v>48798</v>
      </c>
      <c r="I283" s="89">
        <v>10150</v>
      </c>
      <c r="J283" s="89">
        <v>48798</v>
      </c>
      <c r="K283" s="84" t="s">
        <v>37</v>
      </c>
    </row>
    <row r="284" spans="1:11">
      <c r="A284" s="68">
        <v>282</v>
      </c>
      <c r="B284" s="84" t="s">
        <v>396</v>
      </c>
      <c r="C284" s="84" t="s">
        <v>397</v>
      </c>
      <c r="D284" s="84" t="s">
        <v>531</v>
      </c>
      <c r="E284" s="84" t="s">
        <v>532</v>
      </c>
      <c r="F284" s="84" t="s">
        <v>533</v>
      </c>
      <c r="G284" s="84" t="s">
        <v>534</v>
      </c>
      <c r="H284" s="87">
        <v>14438</v>
      </c>
      <c r="I284" s="89">
        <v>11130</v>
      </c>
      <c r="J284" s="89">
        <v>14438</v>
      </c>
      <c r="K284" s="84" t="s">
        <v>37</v>
      </c>
    </row>
    <row r="285" spans="1:11">
      <c r="A285" s="68">
        <v>283</v>
      </c>
      <c r="B285" s="84" t="s">
        <v>396</v>
      </c>
      <c r="C285" s="84" t="s">
        <v>397</v>
      </c>
      <c r="D285" s="84" t="s">
        <v>531</v>
      </c>
      <c r="E285" s="84" t="s">
        <v>20</v>
      </c>
      <c r="F285" s="84" t="s">
        <v>535</v>
      </c>
      <c r="G285" s="84" t="s">
        <v>534</v>
      </c>
      <c r="H285" s="87">
        <v>126034</v>
      </c>
      <c r="I285" s="89">
        <v>1860</v>
      </c>
      <c r="J285" s="89">
        <v>126034</v>
      </c>
      <c r="K285" s="84" t="s">
        <v>37</v>
      </c>
    </row>
    <row r="286" spans="1:11">
      <c r="A286" s="68">
        <v>284</v>
      </c>
      <c r="B286" s="84" t="s">
        <v>396</v>
      </c>
      <c r="C286" s="84" t="s">
        <v>397</v>
      </c>
      <c r="D286" s="84" t="s">
        <v>531</v>
      </c>
      <c r="E286" s="84" t="s">
        <v>536</v>
      </c>
      <c r="F286" s="84" t="s">
        <v>98</v>
      </c>
      <c r="G286" s="84" t="s">
        <v>534</v>
      </c>
      <c r="H286" s="87">
        <v>119450</v>
      </c>
      <c r="I286" s="89">
        <v>2244</v>
      </c>
      <c r="J286" s="89">
        <v>119450</v>
      </c>
      <c r="K286" s="84" t="s">
        <v>37</v>
      </c>
    </row>
    <row r="287" spans="1:11">
      <c r="A287" s="68">
        <v>285</v>
      </c>
      <c r="B287" s="84" t="s">
        <v>396</v>
      </c>
      <c r="C287" s="84" t="s">
        <v>397</v>
      </c>
      <c r="D287" s="84" t="s">
        <v>531</v>
      </c>
      <c r="E287" s="84" t="s">
        <v>23</v>
      </c>
      <c r="F287" s="84" t="s">
        <v>537</v>
      </c>
      <c r="G287" s="84" t="s">
        <v>534</v>
      </c>
      <c r="H287" s="87">
        <v>147315</v>
      </c>
      <c r="I287" s="89">
        <v>1572</v>
      </c>
      <c r="J287" s="89">
        <v>147315</v>
      </c>
      <c r="K287" s="84" t="s">
        <v>37</v>
      </c>
    </row>
    <row r="288" spans="1:11">
      <c r="A288" s="68">
        <v>286</v>
      </c>
      <c r="B288" s="84" t="s">
        <v>396</v>
      </c>
      <c r="C288" s="84" t="s">
        <v>397</v>
      </c>
      <c r="D288" s="84" t="s">
        <v>531</v>
      </c>
      <c r="E288" s="84" t="s">
        <v>25</v>
      </c>
      <c r="F288" s="84" t="s">
        <v>538</v>
      </c>
      <c r="G288" s="84" t="s">
        <v>534</v>
      </c>
      <c r="H288" s="87">
        <v>151120</v>
      </c>
      <c r="I288" s="89">
        <v>2881</v>
      </c>
      <c r="J288" s="89">
        <v>151120</v>
      </c>
      <c r="K288" s="84" t="s">
        <v>37</v>
      </c>
    </row>
    <row r="289" spans="1:11">
      <c r="A289" s="68">
        <v>287</v>
      </c>
      <c r="B289" s="84" t="s">
        <v>396</v>
      </c>
      <c r="C289" s="84" t="s">
        <v>397</v>
      </c>
      <c r="D289" s="84" t="s">
        <v>531</v>
      </c>
      <c r="E289" s="84" t="s">
        <v>428</v>
      </c>
      <c r="F289" s="84" t="s">
        <v>56</v>
      </c>
      <c r="G289" s="84" t="s">
        <v>534</v>
      </c>
      <c r="H289" s="87">
        <v>87780</v>
      </c>
      <c r="I289" s="89">
        <v>4771</v>
      </c>
      <c r="J289" s="89">
        <v>87780</v>
      </c>
      <c r="K289" s="84" t="s">
        <v>37</v>
      </c>
    </row>
    <row r="290" spans="1:11">
      <c r="A290" s="68">
        <v>288</v>
      </c>
      <c r="B290" s="84" t="s">
        <v>396</v>
      </c>
      <c r="C290" s="84" t="s">
        <v>397</v>
      </c>
      <c r="D290" s="84" t="s">
        <v>531</v>
      </c>
      <c r="E290" s="84" t="s">
        <v>458</v>
      </c>
      <c r="F290" s="84" t="s">
        <v>533</v>
      </c>
      <c r="G290" s="84" t="s">
        <v>534</v>
      </c>
      <c r="H290" s="87">
        <v>125998</v>
      </c>
      <c r="I290" s="89">
        <v>2746</v>
      </c>
      <c r="J290" s="89">
        <v>125998</v>
      </c>
      <c r="K290" s="84" t="s">
        <v>37</v>
      </c>
    </row>
    <row r="291" spans="1:11">
      <c r="A291" s="68">
        <v>289</v>
      </c>
      <c r="B291" s="84" t="s">
        <v>396</v>
      </c>
      <c r="C291" s="84" t="s">
        <v>397</v>
      </c>
      <c r="D291" s="84" t="s">
        <v>531</v>
      </c>
      <c r="E291" s="84" t="s">
        <v>414</v>
      </c>
      <c r="F291" s="84" t="s">
        <v>539</v>
      </c>
      <c r="G291" s="84" t="s">
        <v>534</v>
      </c>
      <c r="H291" s="87">
        <v>153655</v>
      </c>
      <c r="I291" s="89">
        <v>4537</v>
      </c>
      <c r="J291" s="89">
        <v>153655</v>
      </c>
      <c r="K291" s="84" t="s">
        <v>37</v>
      </c>
    </row>
    <row r="292" spans="1:11">
      <c r="A292" s="68">
        <v>290</v>
      </c>
      <c r="B292" s="84" t="s">
        <v>396</v>
      </c>
      <c r="C292" s="84" t="s">
        <v>397</v>
      </c>
      <c r="D292" s="84" t="s">
        <v>531</v>
      </c>
      <c r="E292" s="84" t="s">
        <v>477</v>
      </c>
      <c r="F292" s="84" t="s">
        <v>528</v>
      </c>
      <c r="G292" s="84" t="s">
        <v>534</v>
      </c>
      <c r="H292" s="87">
        <v>1139542</v>
      </c>
      <c r="I292" s="89">
        <v>99897</v>
      </c>
      <c r="J292" s="89">
        <v>1139542</v>
      </c>
      <c r="K292" s="84" t="s">
        <v>37</v>
      </c>
    </row>
    <row r="293" spans="1:11">
      <c r="A293" s="68">
        <v>291</v>
      </c>
      <c r="B293" s="84" t="s">
        <v>396</v>
      </c>
      <c r="C293" s="84" t="s">
        <v>397</v>
      </c>
      <c r="D293" s="84" t="s">
        <v>531</v>
      </c>
      <c r="E293" s="84" t="s">
        <v>540</v>
      </c>
      <c r="F293" s="84" t="s">
        <v>537</v>
      </c>
      <c r="G293" s="84" t="s">
        <v>534</v>
      </c>
      <c r="H293" s="87">
        <v>24814</v>
      </c>
      <c r="I293" s="89">
        <v>17767</v>
      </c>
      <c r="J293" s="89">
        <v>24814</v>
      </c>
      <c r="K293" s="84" t="s">
        <v>37</v>
      </c>
    </row>
    <row r="294" spans="1:11">
      <c r="A294" s="68">
        <v>292</v>
      </c>
      <c r="B294" s="84" t="s">
        <v>396</v>
      </c>
      <c r="C294" s="84" t="s">
        <v>397</v>
      </c>
      <c r="D294" s="84" t="s">
        <v>531</v>
      </c>
      <c r="E294" s="84" t="s">
        <v>530</v>
      </c>
      <c r="F294" s="84" t="s">
        <v>56</v>
      </c>
      <c r="G294" s="84" t="s">
        <v>534</v>
      </c>
      <c r="H294" s="87">
        <v>76360</v>
      </c>
      <c r="I294" s="89">
        <v>18582</v>
      </c>
      <c r="J294" s="89">
        <v>76360</v>
      </c>
      <c r="K294" s="84" t="s">
        <v>37</v>
      </c>
    </row>
    <row r="295" spans="1:11">
      <c r="A295" s="68">
        <v>293</v>
      </c>
      <c r="B295" s="84" t="s">
        <v>396</v>
      </c>
      <c r="C295" s="84" t="s">
        <v>397</v>
      </c>
      <c r="D295" s="84" t="s">
        <v>531</v>
      </c>
      <c r="E295" s="84" t="s">
        <v>404</v>
      </c>
      <c r="F295" s="84" t="s">
        <v>535</v>
      </c>
      <c r="G295" s="84" t="s">
        <v>534</v>
      </c>
      <c r="H295" s="87">
        <v>37343</v>
      </c>
      <c r="I295" s="89">
        <v>19172</v>
      </c>
      <c r="J295" s="89">
        <v>37343</v>
      </c>
      <c r="K295" s="84" t="s">
        <v>37</v>
      </c>
    </row>
    <row r="296" spans="1:11">
      <c r="A296" s="68">
        <v>294</v>
      </c>
      <c r="B296" s="84" t="s">
        <v>396</v>
      </c>
      <c r="C296" s="84" t="s">
        <v>397</v>
      </c>
      <c r="D296" s="84" t="s">
        <v>531</v>
      </c>
      <c r="E296" s="84" t="s">
        <v>405</v>
      </c>
      <c r="F296" s="84" t="s">
        <v>98</v>
      </c>
      <c r="G296" s="84" t="s">
        <v>534</v>
      </c>
      <c r="H296" s="87">
        <v>30355</v>
      </c>
      <c r="I296" s="89">
        <v>12635</v>
      </c>
      <c r="J296" s="89">
        <v>30355</v>
      </c>
      <c r="K296" s="84" t="s">
        <v>37</v>
      </c>
    </row>
    <row r="297" ht="27" spans="1:11">
      <c r="A297" s="68">
        <v>295</v>
      </c>
      <c r="B297" s="85" t="s">
        <v>396</v>
      </c>
      <c r="C297" s="85" t="s">
        <v>397</v>
      </c>
      <c r="D297" s="85" t="s">
        <v>541</v>
      </c>
      <c r="E297" s="85" t="s">
        <v>542</v>
      </c>
      <c r="F297" s="85" t="s">
        <v>372</v>
      </c>
      <c r="G297" s="85" t="s">
        <v>543</v>
      </c>
      <c r="H297" s="88">
        <v>7885.98</v>
      </c>
      <c r="I297" s="73">
        <v>6215</v>
      </c>
      <c r="J297" s="73">
        <v>7885</v>
      </c>
      <c r="K297" s="85" t="s">
        <v>37</v>
      </c>
    </row>
    <row r="298" ht="27" spans="1:11">
      <c r="A298" s="68">
        <v>296</v>
      </c>
      <c r="B298" s="85" t="s">
        <v>396</v>
      </c>
      <c r="C298" s="85" t="s">
        <v>397</v>
      </c>
      <c r="D298" s="85" t="s">
        <v>541</v>
      </c>
      <c r="E298" s="85" t="s">
        <v>544</v>
      </c>
      <c r="F298" s="85" t="s">
        <v>18</v>
      </c>
      <c r="G298" s="85" t="s">
        <v>543</v>
      </c>
      <c r="H298" s="88">
        <v>7885</v>
      </c>
      <c r="I298" s="73">
        <v>5935</v>
      </c>
      <c r="J298" s="73">
        <v>7845</v>
      </c>
      <c r="K298" s="85" t="s">
        <v>37</v>
      </c>
    </row>
    <row r="299" spans="1:11">
      <c r="A299" s="68">
        <v>297</v>
      </c>
      <c r="B299" s="70" t="s">
        <v>396</v>
      </c>
      <c r="C299" s="70" t="s">
        <v>397</v>
      </c>
      <c r="D299" s="70" t="s">
        <v>545</v>
      </c>
      <c r="E299" s="70" t="s">
        <v>15</v>
      </c>
      <c r="F299" s="70" t="s">
        <v>125</v>
      </c>
      <c r="G299" s="70" t="s">
        <v>546</v>
      </c>
      <c r="H299" s="86">
        <v>22134.97</v>
      </c>
      <c r="I299" s="89">
        <v>4459.31</v>
      </c>
      <c r="J299" s="89">
        <v>16586.16</v>
      </c>
      <c r="K299" s="84" t="s">
        <v>37</v>
      </c>
    </row>
    <row r="300" spans="1:11">
      <c r="A300" s="68">
        <v>298</v>
      </c>
      <c r="B300" s="70" t="s">
        <v>396</v>
      </c>
      <c r="C300" s="70" t="s">
        <v>397</v>
      </c>
      <c r="D300" s="70" t="s">
        <v>547</v>
      </c>
      <c r="E300" s="70" t="s">
        <v>15</v>
      </c>
      <c r="F300" s="70" t="s">
        <v>16</v>
      </c>
      <c r="G300" s="70" t="s">
        <v>548</v>
      </c>
      <c r="H300" s="83">
        <v>69007</v>
      </c>
      <c r="I300" s="83">
        <v>24000</v>
      </c>
      <c r="J300" s="83">
        <v>69007</v>
      </c>
      <c r="K300" s="82" t="s">
        <v>37</v>
      </c>
    </row>
  </sheetData>
  <autoFilter ref="A2:K300">
    <extLst/>
  </autoFilter>
  <mergeCells count="1">
    <mergeCell ref="A1:K1"/>
  </mergeCells>
  <pageMargins left="0.700694444444445" right="0.700694444444445" top="0.751388888888889" bottom="0.751388888888889" header="0.298611111111111" footer="0.298611111111111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191"/>
  <sheetViews>
    <sheetView showZeros="0" zoomScale="55" zoomScaleNormal="55" workbookViewId="0">
      <pane xSplit="5" ySplit="7" topLeftCell="F8" activePane="bottomRight" state="frozen"/>
      <selection/>
      <selection pane="topRight"/>
      <selection pane="bottomLeft"/>
      <selection pane="bottomRight" activeCell="L10" sqref="L10"/>
    </sheetView>
  </sheetViews>
  <sheetFormatPr defaultColWidth="100.583333333333" defaultRowHeight="16.5"/>
  <cols>
    <col min="1" max="1" width="7.91666666666667" style="9" customWidth="1"/>
    <col min="2" max="2" width="8.91666666666667" style="9" customWidth="1"/>
    <col min="3" max="3" width="15.5333333333333" style="9" customWidth="1"/>
    <col min="4" max="4" width="46.5583333333333" style="16" customWidth="1"/>
    <col min="5" max="5" width="10.3583333333333" style="16" customWidth="1"/>
    <col min="6" max="9" width="12.5" style="17" customWidth="1"/>
    <col min="10" max="10" width="18.25" style="9" customWidth="1"/>
    <col min="11" max="11" width="50" style="9" customWidth="1"/>
    <col min="12" max="12" width="17" style="9" customWidth="1"/>
    <col min="13" max="13" width="12.8583333333333" style="9" customWidth="1"/>
    <col min="14" max="14" width="17" style="9" customWidth="1"/>
    <col min="15" max="15" width="12.8583333333333" style="9" customWidth="1"/>
    <col min="16" max="16" width="30.9333333333333" style="9" customWidth="1"/>
    <col min="17" max="17" width="10.7" style="9" customWidth="1"/>
    <col min="18" max="18" width="11.0666666666667" style="9" customWidth="1"/>
    <col min="19" max="19" width="10.9" style="9" customWidth="1"/>
    <col min="20" max="20" width="20.225" style="9" customWidth="1"/>
    <col min="21" max="21" width="34.9916666666667" style="9" customWidth="1"/>
    <col min="22" max="22" width="27.1333333333333" style="9" customWidth="1"/>
    <col min="23" max="23" width="37.8083333333333" style="9" customWidth="1"/>
    <col min="24" max="24" width="17" style="18" hidden="1" customWidth="1"/>
    <col min="25" max="16384" width="100.583333333333" style="18"/>
  </cols>
  <sheetData>
    <row r="1" s="9" customFormat="1" ht="45" customHeight="1" spans="1:24">
      <c r="A1" s="19" t="s">
        <v>549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="9" customFormat="1" ht="45" customHeight="1" spans="1:24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="10" customFormat="1" ht="45" customHeight="1" spans="1:24">
      <c r="A3" s="20" t="s">
        <v>550</v>
      </c>
      <c r="B3" s="20" t="s">
        <v>551</v>
      </c>
      <c r="C3" s="20" t="s">
        <v>552</v>
      </c>
      <c r="D3" s="20" t="s">
        <v>553</v>
      </c>
      <c r="E3" s="20" t="s">
        <v>554</v>
      </c>
      <c r="F3" s="26" t="s">
        <v>555</v>
      </c>
      <c r="G3" s="26"/>
      <c r="H3" s="26"/>
      <c r="I3" s="26"/>
      <c r="J3" s="20" t="s">
        <v>556</v>
      </c>
      <c r="K3" s="20" t="s">
        <v>557</v>
      </c>
      <c r="L3" s="20" t="s">
        <v>558</v>
      </c>
      <c r="M3" s="35" t="s">
        <v>559</v>
      </c>
      <c r="N3" s="35"/>
      <c r="O3" s="35"/>
      <c r="P3" s="35" t="s">
        <v>560</v>
      </c>
      <c r="Q3" s="35"/>
      <c r="R3" s="35"/>
      <c r="S3" s="35"/>
      <c r="T3" s="35"/>
      <c r="U3" s="35" t="s">
        <v>561</v>
      </c>
      <c r="V3" s="35"/>
      <c r="W3" s="20" t="s">
        <v>562</v>
      </c>
      <c r="X3" s="20" t="s">
        <v>563</v>
      </c>
    </row>
    <row r="4" s="10" customFormat="1" ht="37" customHeight="1" spans="1:24">
      <c r="A4" s="20"/>
      <c r="B4" s="20"/>
      <c r="C4" s="20"/>
      <c r="D4" s="20"/>
      <c r="E4" s="20"/>
      <c r="F4" s="26" t="s">
        <v>564</v>
      </c>
      <c r="G4" s="26" t="s">
        <v>565</v>
      </c>
      <c r="H4" s="26" t="s">
        <v>566</v>
      </c>
      <c r="I4" s="26" t="s">
        <v>567</v>
      </c>
      <c r="J4" s="20"/>
      <c r="K4" s="20"/>
      <c r="L4" s="20"/>
      <c r="M4" s="36" t="s">
        <v>568</v>
      </c>
      <c r="N4" s="20" t="s">
        <v>569</v>
      </c>
      <c r="O4" s="20" t="s">
        <v>570</v>
      </c>
      <c r="P4" s="20" t="s">
        <v>571</v>
      </c>
      <c r="Q4" s="35" t="s">
        <v>572</v>
      </c>
      <c r="R4" s="35"/>
      <c r="S4" s="35"/>
      <c r="T4" s="35"/>
      <c r="U4" s="20" t="s">
        <v>573</v>
      </c>
      <c r="V4" s="20" t="s">
        <v>574</v>
      </c>
      <c r="W4" s="20"/>
      <c r="X4" s="20"/>
    </row>
    <row r="5" s="10" customFormat="1" ht="121" customHeight="1" spans="1:24">
      <c r="A5" s="20"/>
      <c r="B5" s="20"/>
      <c r="C5" s="20"/>
      <c r="D5" s="20"/>
      <c r="E5" s="20"/>
      <c r="F5" s="26"/>
      <c r="G5" s="26"/>
      <c r="H5" s="26"/>
      <c r="I5" s="26"/>
      <c r="J5" s="20"/>
      <c r="K5" s="20"/>
      <c r="L5" s="20"/>
      <c r="M5" s="36"/>
      <c r="N5" s="20"/>
      <c r="O5" s="20"/>
      <c r="P5" s="20"/>
      <c r="Q5" s="20" t="s">
        <v>575</v>
      </c>
      <c r="R5" s="20" t="s">
        <v>576</v>
      </c>
      <c r="S5" s="20" t="s">
        <v>577</v>
      </c>
      <c r="T5" s="20" t="s">
        <v>578</v>
      </c>
      <c r="U5" s="20"/>
      <c r="V5" s="20"/>
      <c r="W5" s="20"/>
      <c r="X5" s="20"/>
    </row>
    <row r="6" s="10" customFormat="1" ht="65" customHeight="1" spans="1:24">
      <c r="A6" s="21"/>
      <c r="B6" s="21"/>
      <c r="C6" s="21"/>
      <c r="D6" s="21" t="s">
        <v>579</v>
      </c>
      <c r="E6" s="21"/>
      <c r="F6" s="27">
        <f>SUBTOTAL(9,F7:F187)</f>
        <v>2542.828</v>
      </c>
      <c r="G6" s="27">
        <f>SUBTOTAL(9,G7:G187)</f>
        <v>587.553</v>
      </c>
      <c r="H6" s="27">
        <f>SUBTOTAL(9,H7:H187)</f>
        <v>1449.411</v>
      </c>
      <c r="I6" s="27">
        <f>SUBTOTAL(9,I7:I187)</f>
        <v>505.864</v>
      </c>
      <c r="J6" s="21">
        <f>SUBTOTAL(9,J7:J187)</f>
        <v>7248855.6342</v>
      </c>
      <c r="K6" s="21"/>
      <c r="L6" s="21">
        <f t="shared" ref="L6:T6" si="0">SUBTOTAL(9,L7:L187)</f>
        <v>2598654.095</v>
      </c>
      <c r="M6" s="21">
        <f t="shared" si="0"/>
        <v>633560.274499763</v>
      </c>
      <c r="N6" s="27">
        <f t="shared" si="0"/>
        <v>481.83</v>
      </c>
      <c r="O6" s="27">
        <f t="shared" si="0"/>
        <v>402.879</v>
      </c>
      <c r="P6" s="27">
        <f t="shared" si="0"/>
        <v>0</v>
      </c>
      <c r="Q6" s="27">
        <f t="shared" si="0"/>
        <v>481.8</v>
      </c>
      <c r="R6" s="27">
        <f t="shared" si="0"/>
        <v>132.661</v>
      </c>
      <c r="S6" s="27">
        <f t="shared" si="0"/>
        <v>445.368</v>
      </c>
      <c r="T6" s="27">
        <f t="shared" si="0"/>
        <v>764.837</v>
      </c>
      <c r="U6" s="21"/>
      <c r="V6" s="21"/>
      <c r="W6" s="21"/>
      <c r="X6" s="38"/>
    </row>
    <row r="7" s="11" customFormat="1" ht="65" customHeight="1" spans="1:24">
      <c r="A7" s="21"/>
      <c r="B7" s="21"/>
      <c r="C7" s="21"/>
      <c r="D7" s="21" t="s">
        <v>580</v>
      </c>
      <c r="E7" s="21"/>
      <c r="F7" s="27">
        <f>SUBTOTAL(9,F8:F20)</f>
        <v>149.803</v>
      </c>
      <c r="G7" s="27">
        <f>SUBTOTAL(9,G8:G20)</f>
        <v>107.693</v>
      </c>
      <c r="H7" s="27">
        <f>SUBTOTAL(9,H8:H20)</f>
        <v>42.11</v>
      </c>
      <c r="I7" s="27">
        <f>SUBTOTAL(9,I8:I20)</f>
        <v>0</v>
      </c>
      <c r="J7" s="21">
        <f>SUBTOTAL(9,J8:J20)</f>
        <v>2109112.85</v>
      </c>
      <c r="K7" s="21"/>
      <c r="L7" s="21">
        <f t="shared" ref="L7:T7" si="1">SUBTOTAL(9,L8:L20)</f>
        <v>342683.8</v>
      </c>
      <c r="M7" s="21">
        <f t="shared" si="1"/>
        <v>163214.11061491</v>
      </c>
      <c r="N7" s="27">
        <f t="shared" si="1"/>
        <v>8.43</v>
      </c>
      <c r="O7" s="27">
        <f t="shared" si="1"/>
        <v>19.09</v>
      </c>
      <c r="P7" s="27">
        <f t="shared" si="1"/>
        <v>0</v>
      </c>
      <c r="Q7" s="27">
        <f t="shared" si="1"/>
        <v>8.43</v>
      </c>
      <c r="R7" s="27">
        <f t="shared" si="1"/>
        <v>0</v>
      </c>
      <c r="S7" s="27">
        <f t="shared" si="1"/>
        <v>51.89</v>
      </c>
      <c r="T7" s="27">
        <f t="shared" si="1"/>
        <v>18.73</v>
      </c>
      <c r="U7" s="21"/>
      <c r="V7" s="21"/>
      <c r="W7" s="21"/>
      <c r="X7" s="39"/>
    </row>
    <row r="8" s="12" customFormat="1" ht="65" customHeight="1" spans="1:24">
      <c r="A8" s="22">
        <v>1</v>
      </c>
      <c r="B8" s="23" t="s">
        <v>581</v>
      </c>
      <c r="C8" s="23" t="s">
        <v>582</v>
      </c>
      <c r="D8" s="23" t="s">
        <v>583</v>
      </c>
      <c r="E8" s="23" t="s">
        <v>584</v>
      </c>
      <c r="F8" s="28">
        <f t="shared" ref="F8:F20" si="2">SUM(G8:I8)</f>
        <v>20.7</v>
      </c>
      <c r="G8" s="28">
        <v>20.7</v>
      </c>
      <c r="H8" s="28"/>
      <c r="I8" s="28"/>
      <c r="J8" s="31">
        <v>256078.11</v>
      </c>
      <c r="K8" s="31" t="s">
        <v>585</v>
      </c>
      <c r="L8" s="31">
        <v>32746</v>
      </c>
      <c r="M8" s="31">
        <v>23541.7005072464</v>
      </c>
      <c r="N8" s="28">
        <v>0</v>
      </c>
      <c r="O8" s="28">
        <v>0</v>
      </c>
      <c r="P8" s="28" t="s">
        <v>586</v>
      </c>
      <c r="Q8" s="28">
        <v>0</v>
      </c>
      <c r="R8" s="28">
        <v>0</v>
      </c>
      <c r="S8" s="28">
        <v>9.1</v>
      </c>
      <c r="T8" s="28">
        <v>0</v>
      </c>
      <c r="U8" s="22" t="s">
        <v>587</v>
      </c>
      <c r="V8" s="22" t="s">
        <v>588</v>
      </c>
      <c r="W8" s="23"/>
      <c r="X8" s="40"/>
    </row>
    <row r="9" s="13" customFormat="1" ht="65" customHeight="1" spans="1:24">
      <c r="A9" s="22">
        <v>2</v>
      </c>
      <c r="B9" s="23" t="s">
        <v>581</v>
      </c>
      <c r="C9" s="23" t="s">
        <v>589</v>
      </c>
      <c r="D9" s="23" t="s">
        <v>590</v>
      </c>
      <c r="E9" s="23" t="s">
        <v>584</v>
      </c>
      <c r="F9" s="28">
        <f t="shared" si="2"/>
        <v>10.4</v>
      </c>
      <c r="G9" s="28">
        <v>10.4</v>
      </c>
      <c r="H9" s="28"/>
      <c r="I9" s="28"/>
      <c r="J9" s="31">
        <v>368153</v>
      </c>
      <c r="K9" s="31" t="s">
        <v>591</v>
      </c>
      <c r="L9" s="31">
        <v>15000</v>
      </c>
      <c r="M9" s="31">
        <v>70000</v>
      </c>
      <c r="N9" s="28">
        <v>0</v>
      </c>
      <c r="O9" s="28">
        <v>0</v>
      </c>
      <c r="P9" s="28" t="s">
        <v>592</v>
      </c>
      <c r="Q9" s="28">
        <v>0</v>
      </c>
      <c r="R9" s="28">
        <v>0</v>
      </c>
      <c r="S9" s="28">
        <v>10.4</v>
      </c>
      <c r="T9" s="28">
        <v>0</v>
      </c>
      <c r="U9" s="22" t="s">
        <v>593</v>
      </c>
      <c r="V9" s="22" t="s">
        <v>594</v>
      </c>
      <c r="W9" s="23"/>
      <c r="X9" s="41"/>
    </row>
    <row r="10" s="13" customFormat="1" ht="65" customHeight="1" spans="1:24">
      <c r="A10" s="22">
        <v>3</v>
      </c>
      <c r="B10" s="23" t="s">
        <v>581</v>
      </c>
      <c r="C10" s="23" t="s">
        <v>595</v>
      </c>
      <c r="D10" s="23" t="s">
        <v>596</v>
      </c>
      <c r="E10" s="23" t="s">
        <v>584</v>
      </c>
      <c r="F10" s="28">
        <f t="shared" si="2"/>
        <v>5.383</v>
      </c>
      <c r="G10" s="28">
        <v>5.383</v>
      </c>
      <c r="H10" s="28"/>
      <c r="I10" s="28"/>
      <c r="J10" s="31">
        <v>89478</v>
      </c>
      <c r="K10" s="32" t="s">
        <v>597</v>
      </c>
      <c r="L10" s="31">
        <v>15000</v>
      </c>
      <c r="M10" s="31">
        <v>15000</v>
      </c>
      <c r="N10" s="28">
        <v>0</v>
      </c>
      <c r="O10" s="28">
        <v>5.38</v>
      </c>
      <c r="P10" s="28" t="s">
        <v>598</v>
      </c>
      <c r="Q10" s="28">
        <v>0</v>
      </c>
      <c r="R10" s="28">
        <v>0</v>
      </c>
      <c r="S10" s="28">
        <v>5.38</v>
      </c>
      <c r="T10" s="28">
        <v>0</v>
      </c>
      <c r="U10" s="22" t="s">
        <v>599</v>
      </c>
      <c r="V10" s="22" t="s">
        <v>600</v>
      </c>
      <c r="W10" s="23"/>
      <c r="X10" s="41"/>
    </row>
    <row r="11" s="13" customFormat="1" ht="65" customHeight="1" spans="1:24">
      <c r="A11" s="22">
        <v>4</v>
      </c>
      <c r="B11" s="23" t="s">
        <v>581</v>
      </c>
      <c r="C11" s="23" t="s">
        <v>601</v>
      </c>
      <c r="D11" s="23" t="s">
        <v>602</v>
      </c>
      <c r="E11" s="23" t="s">
        <v>584</v>
      </c>
      <c r="F11" s="28">
        <f t="shared" si="2"/>
        <v>13.63</v>
      </c>
      <c r="G11" s="28">
        <v>13.63</v>
      </c>
      <c r="H11" s="28"/>
      <c r="I11" s="28"/>
      <c r="J11" s="31">
        <v>27600</v>
      </c>
      <c r="K11" s="31" t="s">
        <v>603</v>
      </c>
      <c r="L11" s="31">
        <v>143.8</v>
      </c>
      <c r="M11" s="31">
        <v>1000</v>
      </c>
      <c r="N11" s="28">
        <v>0</v>
      </c>
      <c r="O11" s="28">
        <v>0</v>
      </c>
      <c r="P11" s="28" t="s">
        <v>604</v>
      </c>
      <c r="Q11" s="28">
        <v>0</v>
      </c>
      <c r="R11" s="28">
        <v>0</v>
      </c>
      <c r="S11" s="28">
        <v>0</v>
      </c>
      <c r="T11" s="28">
        <v>13.63</v>
      </c>
      <c r="U11" s="22">
        <v>0</v>
      </c>
      <c r="V11" s="22">
        <v>0</v>
      </c>
      <c r="W11" s="23"/>
      <c r="X11" s="41"/>
    </row>
    <row r="12" s="13" customFormat="1" ht="65" customHeight="1" spans="1:24">
      <c r="A12" s="22">
        <v>5</v>
      </c>
      <c r="B12" s="23" t="s">
        <v>581</v>
      </c>
      <c r="C12" s="23" t="s">
        <v>605</v>
      </c>
      <c r="D12" s="23" t="s">
        <v>606</v>
      </c>
      <c r="E12" s="23" t="s">
        <v>584</v>
      </c>
      <c r="F12" s="28">
        <f t="shared" si="2"/>
        <v>4.8</v>
      </c>
      <c r="G12" s="28">
        <v>4.8</v>
      </c>
      <c r="H12" s="28"/>
      <c r="I12" s="28"/>
      <c r="J12" s="31">
        <v>27780</v>
      </c>
      <c r="K12" s="31" t="s">
        <v>607</v>
      </c>
      <c r="L12" s="31">
        <v>0</v>
      </c>
      <c r="M12" s="31">
        <v>10000</v>
      </c>
      <c r="N12" s="28">
        <v>0</v>
      </c>
      <c r="O12" s="28">
        <v>4.8</v>
      </c>
      <c r="P12" s="28" t="s">
        <v>608</v>
      </c>
      <c r="Q12" s="28">
        <v>0</v>
      </c>
      <c r="R12" s="28">
        <v>0</v>
      </c>
      <c r="S12" s="28">
        <v>4.8</v>
      </c>
      <c r="T12" s="28">
        <v>0</v>
      </c>
      <c r="U12" s="22" t="s">
        <v>609</v>
      </c>
      <c r="V12" s="22" t="s">
        <v>610</v>
      </c>
      <c r="W12" s="23"/>
      <c r="X12" s="41"/>
    </row>
    <row r="13" s="13" customFormat="1" ht="65" customHeight="1" spans="1:24">
      <c r="A13" s="22">
        <v>6</v>
      </c>
      <c r="B13" s="23" t="s">
        <v>581</v>
      </c>
      <c r="C13" s="23" t="s">
        <v>611</v>
      </c>
      <c r="D13" s="23" t="s">
        <v>612</v>
      </c>
      <c r="E13" s="23" t="s">
        <v>584</v>
      </c>
      <c r="F13" s="28">
        <f t="shared" si="2"/>
        <v>14.4</v>
      </c>
      <c r="G13" s="28">
        <v>14.4</v>
      </c>
      <c r="H13" s="28"/>
      <c r="I13" s="28"/>
      <c r="J13" s="31">
        <v>500132</v>
      </c>
      <c r="K13" s="31" t="s">
        <v>613</v>
      </c>
      <c r="L13" s="31">
        <v>0</v>
      </c>
      <c r="M13" s="31">
        <v>15000</v>
      </c>
      <c r="N13" s="28">
        <v>0</v>
      </c>
      <c r="O13" s="28">
        <v>0</v>
      </c>
      <c r="P13" s="28" t="s">
        <v>614</v>
      </c>
      <c r="Q13" s="28">
        <v>0</v>
      </c>
      <c r="R13" s="28">
        <v>0</v>
      </c>
      <c r="S13" s="28">
        <v>0</v>
      </c>
      <c r="T13" s="28">
        <v>4.6</v>
      </c>
      <c r="U13" s="22" t="s">
        <v>615</v>
      </c>
      <c r="V13" s="22" t="s">
        <v>616</v>
      </c>
      <c r="W13" s="23"/>
      <c r="X13" s="41"/>
    </row>
    <row r="14" s="13" customFormat="1" ht="65" customHeight="1" spans="1:24">
      <c r="A14" s="22">
        <v>7</v>
      </c>
      <c r="B14" s="23" t="s">
        <v>581</v>
      </c>
      <c r="C14" s="23" t="s">
        <v>589</v>
      </c>
      <c r="D14" s="23" t="s">
        <v>617</v>
      </c>
      <c r="E14" s="23" t="s">
        <v>584</v>
      </c>
      <c r="F14" s="28">
        <f t="shared" si="2"/>
        <v>22.96</v>
      </c>
      <c r="G14" s="28">
        <v>22.96</v>
      </c>
      <c r="H14" s="28"/>
      <c r="I14" s="28"/>
      <c r="J14" s="31">
        <v>366599.69</v>
      </c>
      <c r="K14" s="31" t="s">
        <v>618</v>
      </c>
      <c r="L14" s="31"/>
      <c r="M14" s="31">
        <v>2395.03281794425</v>
      </c>
      <c r="N14" s="28">
        <v>0</v>
      </c>
      <c r="O14" s="28">
        <v>0</v>
      </c>
      <c r="P14" s="28" t="s">
        <v>619</v>
      </c>
      <c r="Q14" s="28">
        <v>0</v>
      </c>
      <c r="R14" s="28">
        <v>0</v>
      </c>
      <c r="S14" s="28">
        <v>0</v>
      </c>
      <c r="T14" s="28">
        <v>0.5</v>
      </c>
      <c r="U14" s="22" t="s">
        <v>620</v>
      </c>
      <c r="V14" s="22">
        <v>0</v>
      </c>
      <c r="W14" s="23"/>
      <c r="X14" s="41"/>
    </row>
    <row r="15" s="13" customFormat="1" ht="65" customHeight="1" spans="1:24">
      <c r="A15" s="22">
        <v>8</v>
      </c>
      <c r="B15" s="23" t="s">
        <v>581</v>
      </c>
      <c r="C15" s="23" t="s">
        <v>605</v>
      </c>
      <c r="D15" s="23" t="s">
        <v>621</v>
      </c>
      <c r="E15" s="23" t="s">
        <v>622</v>
      </c>
      <c r="F15" s="28">
        <f t="shared" si="2"/>
        <v>9.54</v>
      </c>
      <c r="G15" s="28">
        <v>9.54</v>
      </c>
      <c r="H15" s="28"/>
      <c r="I15" s="28"/>
      <c r="J15" s="31">
        <v>41817</v>
      </c>
      <c r="K15" s="31" t="s">
        <v>623</v>
      </c>
      <c r="L15" s="31">
        <v>28500</v>
      </c>
      <c r="M15" s="31">
        <v>10000</v>
      </c>
      <c r="N15" s="28">
        <v>0</v>
      </c>
      <c r="O15" s="28">
        <v>0</v>
      </c>
      <c r="P15" s="28" t="s">
        <v>624</v>
      </c>
      <c r="Q15" s="28">
        <v>0</v>
      </c>
      <c r="R15" s="28">
        <v>0</v>
      </c>
      <c r="S15" s="28">
        <v>3.3</v>
      </c>
      <c r="T15" s="28">
        <v>0</v>
      </c>
      <c r="U15" s="22" t="s">
        <v>625</v>
      </c>
      <c r="V15" s="22" t="s">
        <v>626</v>
      </c>
      <c r="W15" s="23"/>
      <c r="X15" s="41" t="s">
        <v>627</v>
      </c>
    </row>
    <row r="16" s="13" customFormat="1" ht="65" customHeight="1" spans="1:24">
      <c r="A16" s="22">
        <v>9</v>
      </c>
      <c r="B16" s="23" t="s">
        <v>581</v>
      </c>
      <c r="C16" s="23" t="s">
        <v>601</v>
      </c>
      <c r="D16" s="23" t="s">
        <v>628</v>
      </c>
      <c r="E16" s="23" t="s">
        <v>622</v>
      </c>
      <c r="F16" s="28">
        <f t="shared" si="2"/>
        <v>8.23</v>
      </c>
      <c r="G16" s="28"/>
      <c r="H16" s="28">
        <v>8.23</v>
      </c>
      <c r="I16" s="28"/>
      <c r="J16" s="31">
        <v>8724.86</v>
      </c>
      <c r="K16" s="31" t="s">
        <v>629</v>
      </c>
      <c r="L16" s="31">
        <v>1235</v>
      </c>
      <c r="M16" s="31">
        <v>7489.86</v>
      </c>
      <c r="N16" s="28">
        <v>8.23</v>
      </c>
      <c r="O16" s="28">
        <v>0</v>
      </c>
      <c r="P16" s="28" t="s">
        <v>630</v>
      </c>
      <c r="Q16" s="28">
        <v>8.23</v>
      </c>
      <c r="R16" s="28">
        <v>0</v>
      </c>
      <c r="S16" s="28">
        <v>0</v>
      </c>
      <c r="T16" s="28">
        <v>0</v>
      </c>
      <c r="U16" s="22" t="s">
        <v>631</v>
      </c>
      <c r="V16" s="22" t="s">
        <v>632</v>
      </c>
      <c r="W16" s="23"/>
      <c r="X16" s="41"/>
    </row>
    <row r="17" s="13" customFormat="1" ht="65" customHeight="1" spans="1:24">
      <c r="A17" s="22">
        <v>10</v>
      </c>
      <c r="B17" s="23" t="s">
        <v>581</v>
      </c>
      <c r="C17" s="23" t="s">
        <v>601</v>
      </c>
      <c r="D17" s="23" t="s">
        <v>633</v>
      </c>
      <c r="E17" s="23" t="s">
        <v>622</v>
      </c>
      <c r="F17" s="28">
        <f t="shared" si="2"/>
        <v>26.75</v>
      </c>
      <c r="G17" s="28"/>
      <c r="H17" s="28">
        <v>26.75</v>
      </c>
      <c r="I17" s="28"/>
      <c r="J17" s="31">
        <v>28857.19</v>
      </c>
      <c r="K17" s="31" t="s">
        <v>634</v>
      </c>
      <c r="L17" s="31">
        <v>859</v>
      </c>
      <c r="M17" s="31">
        <v>4534.86728971963</v>
      </c>
      <c r="N17" s="28">
        <v>0</v>
      </c>
      <c r="O17" s="28">
        <v>0</v>
      </c>
      <c r="P17" s="28" t="s">
        <v>635</v>
      </c>
      <c r="Q17" s="28">
        <v>0</v>
      </c>
      <c r="R17" s="28">
        <v>0</v>
      </c>
      <c r="S17" s="28">
        <v>10</v>
      </c>
      <c r="T17" s="28">
        <v>0</v>
      </c>
      <c r="U17" s="22" t="s">
        <v>636</v>
      </c>
      <c r="V17" s="22" t="s">
        <v>637</v>
      </c>
      <c r="W17" s="23"/>
      <c r="X17" s="41"/>
    </row>
    <row r="18" s="13" customFormat="1" ht="65" customHeight="1" spans="1:24">
      <c r="A18" s="22">
        <v>11</v>
      </c>
      <c r="B18" s="23" t="s">
        <v>581</v>
      </c>
      <c r="C18" s="23" t="s">
        <v>638</v>
      </c>
      <c r="D18" s="23" t="s">
        <v>639</v>
      </c>
      <c r="E18" s="23" t="s">
        <v>622</v>
      </c>
      <c r="F18" s="28">
        <f t="shared" si="2"/>
        <v>4.1</v>
      </c>
      <c r="G18" s="28">
        <v>4.1</v>
      </c>
      <c r="H18" s="28"/>
      <c r="I18" s="28"/>
      <c r="J18" s="31">
        <v>368153</v>
      </c>
      <c r="K18" s="31" t="s">
        <v>640</v>
      </c>
      <c r="L18" s="31">
        <v>247500</v>
      </c>
      <c r="M18" s="31">
        <v>2252.64999999999</v>
      </c>
      <c r="N18" s="28">
        <v>0.2</v>
      </c>
      <c r="O18" s="28">
        <v>0</v>
      </c>
      <c r="P18" s="28" t="s">
        <v>641</v>
      </c>
      <c r="Q18" s="28">
        <v>0.2</v>
      </c>
      <c r="R18" s="28">
        <v>0</v>
      </c>
      <c r="S18" s="28">
        <v>0</v>
      </c>
      <c r="T18" s="28">
        <v>0</v>
      </c>
      <c r="U18" s="22" t="s">
        <v>642</v>
      </c>
      <c r="V18" s="22" t="s">
        <v>643</v>
      </c>
      <c r="W18" s="23"/>
      <c r="X18" s="41"/>
    </row>
    <row r="19" s="13" customFormat="1" ht="65" customHeight="1" spans="1:24">
      <c r="A19" s="22">
        <v>12</v>
      </c>
      <c r="B19" s="23" t="s">
        <v>581</v>
      </c>
      <c r="C19" s="23" t="s">
        <v>601</v>
      </c>
      <c r="D19" s="23" t="s">
        <v>644</v>
      </c>
      <c r="E19" s="23" t="s">
        <v>645</v>
      </c>
      <c r="F19" s="28">
        <f t="shared" si="2"/>
        <v>7.13</v>
      </c>
      <c r="G19" s="28"/>
      <c r="H19" s="28">
        <v>7.13</v>
      </c>
      <c r="I19" s="28"/>
      <c r="J19" s="31">
        <v>6659</v>
      </c>
      <c r="K19" s="31" t="s">
        <v>646</v>
      </c>
      <c r="L19" s="31">
        <v>0</v>
      </c>
      <c r="M19" s="31">
        <v>1000</v>
      </c>
      <c r="N19" s="28">
        <v>0</v>
      </c>
      <c r="O19" s="28">
        <v>7.13</v>
      </c>
      <c r="P19" s="28" t="s">
        <v>647</v>
      </c>
      <c r="Q19" s="28">
        <v>0</v>
      </c>
      <c r="R19" s="28">
        <v>0</v>
      </c>
      <c r="S19" s="28">
        <v>7.13</v>
      </c>
      <c r="T19" s="28">
        <v>0</v>
      </c>
      <c r="U19" s="22" t="s">
        <v>648</v>
      </c>
      <c r="V19" s="22" t="s">
        <v>649</v>
      </c>
      <c r="W19" s="23"/>
      <c r="X19" s="41"/>
    </row>
    <row r="20" s="13" customFormat="1" ht="65" customHeight="1" spans="1:24">
      <c r="A20" s="22">
        <v>13</v>
      </c>
      <c r="B20" s="23" t="s">
        <v>581</v>
      </c>
      <c r="C20" s="23" t="s">
        <v>595</v>
      </c>
      <c r="D20" s="23" t="s">
        <v>650</v>
      </c>
      <c r="E20" s="23" t="s">
        <v>645</v>
      </c>
      <c r="F20" s="28">
        <f t="shared" si="2"/>
        <v>1.78</v>
      </c>
      <c r="G20" s="28">
        <v>1.78</v>
      </c>
      <c r="H20" s="28"/>
      <c r="I20" s="28"/>
      <c r="J20" s="31">
        <v>19081</v>
      </c>
      <c r="K20" s="32" t="s">
        <v>651</v>
      </c>
      <c r="L20" s="31">
        <v>1700</v>
      </c>
      <c r="M20" s="31">
        <v>1000</v>
      </c>
      <c r="N20" s="28">
        <v>0</v>
      </c>
      <c r="O20" s="28">
        <v>1.78</v>
      </c>
      <c r="P20" s="28" t="s">
        <v>652</v>
      </c>
      <c r="Q20" s="28">
        <v>0</v>
      </c>
      <c r="R20" s="28">
        <v>0</v>
      </c>
      <c r="S20" s="28">
        <v>1.78</v>
      </c>
      <c r="T20" s="28">
        <v>0</v>
      </c>
      <c r="U20" s="22" t="s">
        <v>653</v>
      </c>
      <c r="V20" s="22" t="s">
        <v>654</v>
      </c>
      <c r="W20" s="23"/>
      <c r="X20" s="41"/>
    </row>
    <row r="21" s="11" customFormat="1" ht="65" customHeight="1" spans="1:24">
      <c r="A21" s="21"/>
      <c r="B21" s="21"/>
      <c r="C21" s="21"/>
      <c r="D21" s="21" t="s">
        <v>655</v>
      </c>
      <c r="E21" s="21"/>
      <c r="F21" s="27">
        <f>SUBTOTAL(9,F22:F25)</f>
        <v>69.561</v>
      </c>
      <c r="G21" s="27">
        <f>SUBTOTAL(9,G22:G25)</f>
        <v>0</v>
      </c>
      <c r="H21" s="27">
        <f>SUBTOTAL(9,H22:H25)</f>
        <v>69.561</v>
      </c>
      <c r="I21" s="27">
        <f>SUBTOTAL(9,I22:I25)</f>
        <v>0</v>
      </c>
      <c r="J21" s="21">
        <f>SUBTOTAL(9,J22:J25)</f>
        <v>55410</v>
      </c>
      <c r="K21" s="21"/>
      <c r="L21" s="21">
        <f t="shared" ref="L21:T21" si="3">SUBTOTAL(9,L22:L25)</f>
        <v>50012</v>
      </c>
      <c r="M21" s="21">
        <f t="shared" si="3"/>
        <v>0</v>
      </c>
      <c r="N21" s="27">
        <f t="shared" si="3"/>
        <v>17.819</v>
      </c>
      <c r="O21" s="27">
        <f t="shared" si="3"/>
        <v>0</v>
      </c>
      <c r="P21" s="27">
        <f t="shared" si="3"/>
        <v>0</v>
      </c>
      <c r="Q21" s="27">
        <f t="shared" si="3"/>
        <v>17.819</v>
      </c>
      <c r="R21" s="27">
        <f t="shared" si="3"/>
        <v>0</v>
      </c>
      <c r="S21" s="27">
        <f t="shared" si="3"/>
        <v>35.745</v>
      </c>
      <c r="T21" s="27">
        <f t="shared" si="3"/>
        <v>0</v>
      </c>
      <c r="U21" s="22">
        <v>0</v>
      </c>
      <c r="V21" s="22">
        <v>0</v>
      </c>
      <c r="W21" s="21"/>
      <c r="X21" s="39"/>
    </row>
    <row r="22" s="13" customFormat="1" ht="65" customHeight="1" spans="1:24">
      <c r="A22" s="22">
        <v>1</v>
      </c>
      <c r="B22" s="23" t="s">
        <v>656</v>
      </c>
      <c r="C22" s="23" t="s">
        <v>657</v>
      </c>
      <c r="D22" s="23" t="s">
        <v>658</v>
      </c>
      <c r="E22" s="23" t="s">
        <v>622</v>
      </c>
      <c r="F22" s="28">
        <f>SUM(G22:I22)</f>
        <v>15.678</v>
      </c>
      <c r="G22" s="28"/>
      <c r="H22" s="28">
        <v>15.678</v>
      </c>
      <c r="I22" s="28"/>
      <c r="J22" s="31">
        <v>14688</v>
      </c>
      <c r="K22" s="31" t="s">
        <v>659</v>
      </c>
      <c r="L22" s="31">
        <v>13470</v>
      </c>
      <c r="M22" s="31">
        <v>0</v>
      </c>
      <c r="N22" s="28">
        <v>0</v>
      </c>
      <c r="O22" s="28">
        <v>0</v>
      </c>
      <c r="P22" s="28" t="s">
        <v>660</v>
      </c>
      <c r="Q22" s="28">
        <v>0</v>
      </c>
      <c r="R22" s="28">
        <v>0</v>
      </c>
      <c r="S22" s="28">
        <v>15.678</v>
      </c>
      <c r="T22" s="28">
        <v>0</v>
      </c>
      <c r="U22" s="22" t="s">
        <v>661</v>
      </c>
      <c r="V22" s="22" t="s">
        <v>662</v>
      </c>
      <c r="W22" s="23"/>
      <c r="X22" s="41"/>
    </row>
    <row r="23" s="13" customFormat="1" ht="65" customHeight="1" spans="1:24">
      <c r="A23" s="22">
        <v>2</v>
      </c>
      <c r="B23" s="23" t="s">
        <v>656</v>
      </c>
      <c r="C23" s="23" t="s">
        <v>663</v>
      </c>
      <c r="D23" s="23" t="s">
        <v>664</v>
      </c>
      <c r="E23" s="23" t="s">
        <v>622</v>
      </c>
      <c r="F23" s="28">
        <f>SUM(G23:I23)</f>
        <v>27.819</v>
      </c>
      <c r="G23" s="28"/>
      <c r="H23" s="28">
        <v>27.819</v>
      </c>
      <c r="I23" s="28"/>
      <c r="J23" s="31">
        <v>19977</v>
      </c>
      <c r="K23" s="31" t="s">
        <v>665</v>
      </c>
      <c r="L23" s="31">
        <v>17977</v>
      </c>
      <c r="M23" s="31">
        <v>0</v>
      </c>
      <c r="N23" s="28">
        <v>17.819</v>
      </c>
      <c r="O23" s="28">
        <v>0</v>
      </c>
      <c r="P23" s="28" t="s">
        <v>666</v>
      </c>
      <c r="Q23" s="28">
        <v>17.819</v>
      </c>
      <c r="R23" s="28">
        <v>0</v>
      </c>
      <c r="S23" s="28">
        <v>0</v>
      </c>
      <c r="T23" s="28">
        <v>0</v>
      </c>
      <c r="U23" s="22" t="s">
        <v>667</v>
      </c>
      <c r="V23" s="22" t="s">
        <v>668</v>
      </c>
      <c r="W23" s="23"/>
      <c r="X23" s="41"/>
    </row>
    <row r="24" s="13" customFormat="1" ht="65" customHeight="1" spans="1:24">
      <c r="A24" s="22">
        <v>3</v>
      </c>
      <c r="B24" s="23" t="s">
        <v>656</v>
      </c>
      <c r="C24" s="23" t="s">
        <v>669</v>
      </c>
      <c r="D24" s="23" t="s">
        <v>670</v>
      </c>
      <c r="E24" s="23" t="s">
        <v>622</v>
      </c>
      <c r="F24" s="28">
        <f>SUM(G24:I24)</f>
        <v>10.717</v>
      </c>
      <c r="G24" s="28"/>
      <c r="H24" s="28">
        <v>10.717</v>
      </c>
      <c r="I24" s="28"/>
      <c r="J24" s="31">
        <v>8657</v>
      </c>
      <c r="K24" s="31" t="s">
        <v>671</v>
      </c>
      <c r="L24" s="31">
        <v>7065</v>
      </c>
      <c r="M24" s="31">
        <v>0</v>
      </c>
      <c r="N24" s="28">
        <v>0</v>
      </c>
      <c r="O24" s="28">
        <v>0</v>
      </c>
      <c r="P24" s="28" t="s">
        <v>672</v>
      </c>
      <c r="Q24" s="28">
        <v>0</v>
      </c>
      <c r="R24" s="28">
        <v>0</v>
      </c>
      <c r="S24" s="28">
        <v>10.72</v>
      </c>
      <c r="T24" s="28">
        <v>0</v>
      </c>
      <c r="U24" s="22" t="s">
        <v>673</v>
      </c>
      <c r="V24" s="22" t="s">
        <v>674</v>
      </c>
      <c r="W24" s="23"/>
      <c r="X24" s="41"/>
    </row>
    <row r="25" s="13" customFormat="1" ht="65" customHeight="1" spans="1:24">
      <c r="A25" s="22">
        <v>4</v>
      </c>
      <c r="B25" s="23" t="s">
        <v>656</v>
      </c>
      <c r="C25" s="23" t="s">
        <v>675</v>
      </c>
      <c r="D25" s="23" t="s">
        <v>676</v>
      </c>
      <c r="E25" s="23" t="s">
        <v>622</v>
      </c>
      <c r="F25" s="28">
        <f>SUM(G25:I25)</f>
        <v>15.347</v>
      </c>
      <c r="G25" s="28"/>
      <c r="H25" s="28">
        <v>15.347</v>
      </c>
      <c r="I25" s="28"/>
      <c r="J25" s="31">
        <v>12088</v>
      </c>
      <c r="K25" s="31" t="s">
        <v>677</v>
      </c>
      <c r="L25" s="31">
        <v>11500</v>
      </c>
      <c r="M25" s="31">
        <v>0</v>
      </c>
      <c r="N25" s="28">
        <v>0</v>
      </c>
      <c r="O25" s="28">
        <v>0</v>
      </c>
      <c r="P25" s="28" t="s">
        <v>678</v>
      </c>
      <c r="Q25" s="28">
        <v>0</v>
      </c>
      <c r="R25" s="28">
        <v>0</v>
      </c>
      <c r="S25" s="28">
        <v>9.347</v>
      </c>
      <c r="T25" s="28">
        <v>0</v>
      </c>
      <c r="U25" s="22" t="s">
        <v>679</v>
      </c>
      <c r="V25" s="22" t="s">
        <v>680</v>
      </c>
      <c r="W25" s="23"/>
      <c r="X25" s="41"/>
    </row>
    <row r="26" s="11" customFormat="1" ht="69" customHeight="1" spans="1:24">
      <c r="A26" s="21"/>
      <c r="B26" s="21"/>
      <c r="C26" s="21"/>
      <c r="D26" s="21" t="s">
        <v>681</v>
      </c>
      <c r="E26" s="21"/>
      <c r="F26" s="27">
        <f>SUBTOTAL(9,F27:F33)</f>
        <v>107.83</v>
      </c>
      <c r="G26" s="27">
        <f>SUBTOTAL(9,G27:G33)</f>
        <v>72.3</v>
      </c>
      <c r="H26" s="27">
        <f>SUBTOTAL(9,H27:H33)</f>
        <v>29.03</v>
      </c>
      <c r="I26" s="27">
        <f>SUBTOTAL(9,I27:I33)</f>
        <v>6.5</v>
      </c>
      <c r="J26" s="21">
        <f>SUBTOTAL(9,J27:J33)</f>
        <v>508487.26</v>
      </c>
      <c r="K26" s="21"/>
      <c r="L26" s="21">
        <f t="shared" ref="L26:T26" si="4">SUBTOTAL(9,L27:L33)</f>
        <v>321000.14</v>
      </c>
      <c r="M26" s="21">
        <f t="shared" si="4"/>
        <v>25950.9071402146</v>
      </c>
      <c r="N26" s="27">
        <f t="shared" si="4"/>
        <v>16.3</v>
      </c>
      <c r="O26" s="27">
        <f t="shared" si="4"/>
        <v>2</v>
      </c>
      <c r="P26" s="27">
        <f t="shared" si="4"/>
        <v>0</v>
      </c>
      <c r="Q26" s="27">
        <f t="shared" si="4"/>
        <v>16.3</v>
      </c>
      <c r="R26" s="27">
        <f t="shared" si="4"/>
        <v>0</v>
      </c>
      <c r="S26" s="27">
        <f t="shared" si="4"/>
        <v>16.7</v>
      </c>
      <c r="T26" s="27">
        <f t="shared" si="4"/>
        <v>5</v>
      </c>
      <c r="U26" s="22">
        <v>0</v>
      </c>
      <c r="V26" s="22">
        <v>0</v>
      </c>
      <c r="W26" s="21"/>
      <c r="X26" s="39"/>
    </row>
    <row r="27" s="13" customFormat="1" ht="167" customHeight="1" spans="1:24">
      <c r="A27" s="22">
        <v>1</v>
      </c>
      <c r="B27" s="23" t="s">
        <v>682</v>
      </c>
      <c r="C27" s="23" t="s">
        <v>683</v>
      </c>
      <c r="D27" s="23" t="s">
        <v>684</v>
      </c>
      <c r="E27" s="23" t="s">
        <v>584</v>
      </c>
      <c r="F27" s="28">
        <f t="shared" ref="F27:F33" si="5">SUM(G27:I27)</f>
        <v>51.1</v>
      </c>
      <c r="G27" s="28">
        <v>51.1</v>
      </c>
      <c r="H27" s="28"/>
      <c r="I27" s="28"/>
      <c r="J27" s="31">
        <v>331171</v>
      </c>
      <c r="K27" s="31" t="s">
        <v>685</v>
      </c>
      <c r="L27" s="31">
        <v>218519.7</v>
      </c>
      <c r="M27" s="31">
        <v>20000</v>
      </c>
      <c r="N27" s="28">
        <v>0</v>
      </c>
      <c r="O27" s="28">
        <v>0</v>
      </c>
      <c r="P27" s="28" t="s">
        <v>686</v>
      </c>
      <c r="Q27" s="28">
        <v>0</v>
      </c>
      <c r="R27" s="28">
        <v>0</v>
      </c>
      <c r="S27" s="28">
        <v>6</v>
      </c>
      <c r="T27" s="28">
        <v>0</v>
      </c>
      <c r="U27" s="22" t="s">
        <v>687</v>
      </c>
      <c r="V27" s="22" t="s">
        <v>688</v>
      </c>
      <c r="W27" s="23"/>
      <c r="X27" s="41" t="s">
        <v>689</v>
      </c>
    </row>
    <row r="28" s="13" customFormat="1" ht="65" customHeight="1" spans="1:24">
      <c r="A28" s="22">
        <v>2</v>
      </c>
      <c r="B28" s="23" t="s">
        <v>682</v>
      </c>
      <c r="C28" s="23" t="s">
        <v>690</v>
      </c>
      <c r="D28" s="23" t="s">
        <v>691</v>
      </c>
      <c r="E28" s="23" t="s">
        <v>584</v>
      </c>
      <c r="F28" s="28">
        <f t="shared" si="5"/>
        <v>27.03</v>
      </c>
      <c r="G28" s="28"/>
      <c r="H28" s="28">
        <v>27.03</v>
      </c>
      <c r="I28" s="28"/>
      <c r="J28" s="31">
        <v>39064</v>
      </c>
      <c r="K28" s="31" t="s">
        <v>692</v>
      </c>
      <c r="L28" s="31">
        <v>21430.74</v>
      </c>
      <c r="M28" s="31">
        <v>600.907140214578</v>
      </c>
      <c r="N28" s="28">
        <v>16.3</v>
      </c>
      <c r="O28" s="28">
        <v>0</v>
      </c>
      <c r="P28" s="28" t="s">
        <v>693</v>
      </c>
      <c r="Q28" s="28">
        <v>16.3</v>
      </c>
      <c r="R28" s="28">
        <v>0</v>
      </c>
      <c r="S28" s="28">
        <v>0</v>
      </c>
      <c r="T28" s="28">
        <v>0</v>
      </c>
      <c r="U28" s="22" t="s">
        <v>694</v>
      </c>
      <c r="V28" s="22" t="s">
        <v>695</v>
      </c>
      <c r="W28" s="23"/>
      <c r="X28" s="41"/>
    </row>
    <row r="29" s="13" customFormat="1" ht="79" customHeight="1" spans="1:24">
      <c r="A29" s="22">
        <v>3</v>
      </c>
      <c r="B29" s="23" t="s">
        <v>682</v>
      </c>
      <c r="C29" s="23" t="s">
        <v>696</v>
      </c>
      <c r="D29" s="23" t="s">
        <v>697</v>
      </c>
      <c r="E29" s="23" t="s">
        <v>584</v>
      </c>
      <c r="F29" s="28">
        <f t="shared" si="5"/>
        <v>18.2</v>
      </c>
      <c r="G29" s="28">
        <v>18.2</v>
      </c>
      <c r="H29" s="28"/>
      <c r="I29" s="28"/>
      <c r="J29" s="31">
        <v>98757.26</v>
      </c>
      <c r="K29" s="31" t="s">
        <v>698</v>
      </c>
      <c r="L29" s="31">
        <v>78454.7</v>
      </c>
      <c r="M29" s="31">
        <v>2600</v>
      </c>
      <c r="N29" s="28">
        <v>0</v>
      </c>
      <c r="O29" s="28">
        <v>0</v>
      </c>
      <c r="P29" s="28" t="s">
        <v>699</v>
      </c>
      <c r="Q29" s="28">
        <v>0</v>
      </c>
      <c r="R29" s="28">
        <v>0</v>
      </c>
      <c r="S29" s="28">
        <v>4.2</v>
      </c>
      <c r="T29" s="28">
        <v>0</v>
      </c>
      <c r="U29" s="22" t="s">
        <v>700</v>
      </c>
      <c r="V29" s="22" t="s">
        <v>701</v>
      </c>
      <c r="W29" s="23"/>
      <c r="X29" s="41"/>
    </row>
    <row r="30" s="13" customFormat="1" ht="74" customHeight="1" spans="1:24">
      <c r="A30" s="22">
        <v>4</v>
      </c>
      <c r="B30" s="23" t="s">
        <v>682</v>
      </c>
      <c r="C30" s="23" t="s">
        <v>702</v>
      </c>
      <c r="D30" s="23" t="s">
        <v>703</v>
      </c>
      <c r="E30" s="23" t="s">
        <v>645</v>
      </c>
      <c r="F30" s="28">
        <f t="shared" si="5"/>
        <v>6.5</v>
      </c>
      <c r="G30" s="28"/>
      <c r="H30" s="28"/>
      <c r="I30" s="28">
        <v>6.5</v>
      </c>
      <c r="J30" s="31">
        <v>8000</v>
      </c>
      <c r="K30" s="31" t="s">
        <v>704</v>
      </c>
      <c r="L30" s="31">
        <v>318</v>
      </c>
      <c r="M30" s="31">
        <v>2000</v>
      </c>
      <c r="N30" s="28">
        <v>0</v>
      </c>
      <c r="O30" s="28">
        <v>0</v>
      </c>
      <c r="P30" s="28" t="s">
        <v>705</v>
      </c>
      <c r="Q30" s="28">
        <v>0</v>
      </c>
      <c r="R30" s="28">
        <v>0</v>
      </c>
      <c r="S30" s="28">
        <v>6.5</v>
      </c>
      <c r="T30" s="28">
        <v>0</v>
      </c>
      <c r="U30" s="22" t="s">
        <v>706</v>
      </c>
      <c r="V30" s="22" t="s">
        <v>707</v>
      </c>
      <c r="W30" s="23"/>
      <c r="X30" s="41"/>
    </row>
    <row r="31" s="13" customFormat="1" ht="65" customHeight="1" spans="1:24">
      <c r="A31" s="22">
        <v>5</v>
      </c>
      <c r="B31" s="23" t="s">
        <v>682</v>
      </c>
      <c r="C31" s="23" t="s">
        <v>702</v>
      </c>
      <c r="D31" s="23" t="s">
        <v>708</v>
      </c>
      <c r="E31" s="23" t="s">
        <v>645</v>
      </c>
      <c r="F31" s="28">
        <f t="shared" si="5"/>
        <v>1.6</v>
      </c>
      <c r="G31" s="28"/>
      <c r="H31" s="28">
        <v>1.6</v>
      </c>
      <c r="I31" s="28"/>
      <c r="J31" s="31">
        <v>8000</v>
      </c>
      <c r="K31" s="31" t="s">
        <v>709</v>
      </c>
      <c r="L31" s="31"/>
      <c r="M31" s="31">
        <v>0</v>
      </c>
      <c r="N31" s="28">
        <v>0</v>
      </c>
      <c r="O31" s="28">
        <v>1.6</v>
      </c>
      <c r="P31" s="28" t="s">
        <v>710</v>
      </c>
      <c r="Q31" s="28">
        <v>0</v>
      </c>
      <c r="R31" s="28">
        <v>0</v>
      </c>
      <c r="S31" s="28">
        <v>0</v>
      </c>
      <c r="T31" s="28">
        <v>1.6</v>
      </c>
      <c r="U31" s="22" t="s">
        <v>711</v>
      </c>
      <c r="V31" s="22">
        <v>0</v>
      </c>
      <c r="W31" s="23"/>
      <c r="X31" s="41"/>
    </row>
    <row r="32" s="13" customFormat="1" ht="65" customHeight="1" spans="1:24">
      <c r="A32" s="22">
        <v>6</v>
      </c>
      <c r="B32" s="23" t="s">
        <v>682</v>
      </c>
      <c r="C32" s="23" t="s">
        <v>702</v>
      </c>
      <c r="D32" s="23" t="s">
        <v>712</v>
      </c>
      <c r="E32" s="23" t="s">
        <v>645</v>
      </c>
      <c r="F32" s="28">
        <f t="shared" si="5"/>
        <v>0.4</v>
      </c>
      <c r="G32" s="28"/>
      <c r="H32" s="28">
        <v>0.4</v>
      </c>
      <c r="I32" s="28"/>
      <c r="J32" s="31">
        <v>1500</v>
      </c>
      <c r="K32" s="32" t="s">
        <v>713</v>
      </c>
      <c r="L32" s="31"/>
      <c r="M32" s="31">
        <v>750</v>
      </c>
      <c r="N32" s="28">
        <v>0</v>
      </c>
      <c r="O32" s="28">
        <v>0.4</v>
      </c>
      <c r="P32" s="28" t="s">
        <v>714</v>
      </c>
      <c r="Q32" s="28">
        <v>0</v>
      </c>
      <c r="R32" s="28">
        <v>0</v>
      </c>
      <c r="S32" s="28">
        <v>0</v>
      </c>
      <c r="T32" s="28">
        <v>0.4</v>
      </c>
      <c r="U32" s="22" t="s">
        <v>715</v>
      </c>
      <c r="V32" s="22">
        <v>0</v>
      </c>
      <c r="W32" s="23"/>
      <c r="X32" s="41"/>
    </row>
    <row r="33" s="13" customFormat="1" ht="65" customHeight="1" spans="1:24">
      <c r="A33" s="22">
        <v>7</v>
      </c>
      <c r="B33" s="23" t="s">
        <v>682</v>
      </c>
      <c r="C33" s="23" t="s">
        <v>716</v>
      </c>
      <c r="D33" s="23" t="s">
        <v>717</v>
      </c>
      <c r="E33" s="23" t="s">
        <v>645</v>
      </c>
      <c r="F33" s="28">
        <f t="shared" si="5"/>
        <v>3</v>
      </c>
      <c r="G33" s="28">
        <v>3</v>
      </c>
      <c r="H33" s="28"/>
      <c r="I33" s="28"/>
      <c r="J33" s="31">
        <v>21995</v>
      </c>
      <c r="K33" s="31" t="s">
        <v>718</v>
      </c>
      <c r="L33" s="31">
        <v>2277</v>
      </c>
      <c r="M33" s="31">
        <v>0</v>
      </c>
      <c r="N33" s="28">
        <v>0</v>
      </c>
      <c r="O33" s="28">
        <v>0</v>
      </c>
      <c r="P33" s="28" t="s">
        <v>719</v>
      </c>
      <c r="Q33" s="28">
        <v>0</v>
      </c>
      <c r="R33" s="28">
        <v>0</v>
      </c>
      <c r="S33" s="28">
        <v>0</v>
      </c>
      <c r="T33" s="28">
        <v>3</v>
      </c>
      <c r="U33" s="22" t="s">
        <v>720</v>
      </c>
      <c r="V33" s="22" t="s">
        <v>721</v>
      </c>
      <c r="W33" s="23"/>
      <c r="X33" s="41"/>
    </row>
    <row r="34" s="11" customFormat="1" ht="65" customHeight="1" spans="1:24">
      <c r="A34" s="21"/>
      <c r="B34" s="21"/>
      <c r="C34" s="21"/>
      <c r="D34" s="21" t="s">
        <v>722</v>
      </c>
      <c r="E34" s="21"/>
      <c r="F34" s="27">
        <f>SUBTOTAL(9,F35:F48)</f>
        <v>239.648</v>
      </c>
      <c r="G34" s="27">
        <f>SUBTOTAL(9,G35:G48)</f>
        <v>44.15</v>
      </c>
      <c r="H34" s="27">
        <f>SUBTOTAL(9,H35:H48)</f>
        <v>195.498</v>
      </c>
      <c r="I34" s="27">
        <f>SUBTOTAL(9,I35:I48)</f>
        <v>0</v>
      </c>
      <c r="J34" s="21">
        <f>SUBTOTAL(9,J35:J48)</f>
        <v>358477</v>
      </c>
      <c r="K34" s="21"/>
      <c r="L34" s="21">
        <f t="shared" ref="L34:T34" si="6">SUBTOTAL(9,L35:L48)</f>
        <v>170237</v>
      </c>
      <c r="M34" s="21">
        <f t="shared" si="6"/>
        <v>63262</v>
      </c>
      <c r="N34" s="27">
        <f t="shared" si="6"/>
        <v>83.157</v>
      </c>
      <c r="O34" s="27">
        <f t="shared" si="6"/>
        <v>56.92</v>
      </c>
      <c r="P34" s="27">
        <f t="shared" si="6"/>
        <v>0</v>
      </c>
      <c r="Q34" s="27">
        <f t="shared" si="6"/>
        <v>83.157</v>
      </c>
      <c r="R34" s="27">
        <f t="shared" si="6"/>
        <v>5</v>
      </c>
      <c r="S34" s="27">
        <f t="shared" si="6"/>
        <v>35.239</v>
      </c>
      <c r="T34" s="27">
        <f t="shared" si="6"/>
        <v>76.84</v>
      </c>
      <c r="U34" s="22">
        <v>0</v>
      </c>
      <c r="V34" s="22">
        <v>0</v>
      </c>
      <c r="W34" s="21"/>
      <c r="X34" s="39"/>
    </row>
    <row r="35" s="13" customFormat="1" ht="80" customHeight="1" spans="1:24">
      <c r="A35" s="22">
        <v>1</v>
      </c>
      <c r="B35" s="23" t="s">
        <v>723</v>
      </c>
      <c r="C35" s="23" t="s">
        <v>724</v>
      </c>
      <c r="D35" s="23" t="s">
        <v>725</v>
      </c>
      <c r="E35" s="23" t="s">
        <v>584</v>
      </c>
      <c r="F35" s="28">
        <f t="shared" ref="F35:F48" si="7">SUM(G35:I35)</f>
        <v>19.8</v>
      </c>
      <c r="G35" s="28">
        <v>19.8</v>
      </c>
      <c r="H35" s="28"/>
      <c r="I35" s="28"/>
      <c r="J35" s="31">
        <v>51808</v>
      </c>
      <c r="K35" s="31" t="s">
        <v>726</v>
      </c>
      <c r="L35" s="31">
        <v>49090</v>
      </c>
      <c r="M35" s="31">
        <v>0</v>
      </c>
      <c r="N35" s="28">
        <v>0</v>
      </c>
      <c r="O35" s="28">
        <v>13.72</v>
      </c>
      <c r="P35" s="28" t="s">
        <v>727</v>
      </c>
      <c r="Q35" s="28">
        <v>0</v>
      </c>
      <c r="R35" s="28">
        <v>0</v>
      </c>
      <c r="S35" s="28">
        <v>13.72</v>
      </c>
      <c r="T35" s="28">
        <v>0</v>
      </c>
      <c r="U35" s="22" t="s">
        <v>728</v>
      </c>
      <c r="V35" s="22" t="s">
        <v>729</v>
      </c>
      <c r="W35" s="23"/>
      <c r="X35" s="41"/>
    </row>
    <row r="36" s="13" customFormat="1" ht="65" customHeight="1" spans="1:24">
      <c r="A36" s="22">
        <v>2</v>
      </c>
      <c r="B36" s="23" t="s">
        <v>723</v>
      </c>
      <c r="C36" s="23" t="s">
        <v>730</v>
      </c>
      <c r="D36" s="23" t="s">
        <v>731</v>
      </c>
      <c r="E36" s="23" t="s">
        <v>584</v>
      </c>
      <c r="F36" s="28">
        <f t="shared" si="7"/>
        <v>15.956</v>
      </c>
      <c r="G36" s="28"/>
      <c r="H36" s="28">
        <v>15.956</v>
      </c>
      <c r="I36" s="28"/>
      <c r="J36" s="31">
        <v>39109</v>
      </c>
      <c r="K36" s="31" t="s">
        <v>732</v>
      </c>
      <c r="L36" s="31">
        <v>39600</v>
      </c>
      <c r="M36" s="31">
        <v>0</v>
      </c>
      <c r="N36" s="28">
        <v>15.96</v>
      </c>
      <c r="O36" s="28">
        <v>0</v>
      </c>
      <c r="P36" s="28" t="s">
        <v>733</v>
      </c>
      <c r="Q36" s="28">
        <v>15.96</v>
      </c>
      <c r="R36" s="28">
        <v>0</v>
      </c>
      <c r="S36" s="28">
        <v>0</v>
      </c>
      <c r="T36" s="28">
        <v>0</v>
      </c>
      <c r="U36" s="22" t="s">
        <v>734</v>
      </c>
      <c r="V36" s="22" t="s">
        <v>735</v>
      </c>
      <c r="W36" s="23"/>
      <c r="X36" s="41"/>
    </row>
    <row r="37" s="13" customFormat="1" ht="65" customHeight="1" spans="1:24">
      <c r="A37" s="22">
        <v>3</v>
      </c>
      <c r="B37" s="23" t="s">
        <v>723</v>
      </c>
      <c r="C37" s="23" t="s">
        <v>736</v>
      </c>
      <c r="D37" s="23" t="s">
        <v>737</v>
      </c>
      <c r="E37" s="23" t="s">
        <v>584</v>
      </c>
      <c r="F37" s="28">
        <f t="shared" si="7"/>
        <v>1.35</v>
      </c>
      <c r="G37" s="28">
        <v>1.35</v>
      </c>
      <c r="H37" s="28"/>
      <c r="I37" s="28"/>
      <c r="J37" s="31">
        <v>3600</v>
      </c>
      <c r="K37" s="31" t="s">
        <v>738</v>
      </c>
      <c r="L37" s="31"/>
      <c r="M37" s="31">
        <v>3600</v>
      </c>
      <c r="N37" s="28">
        <v>1.35</v>
      </c>
      <c r="O37" s="28">
        <v>0</v>
      </c>
      <c r="P37" s="28" t="s">
        <v>739</v>
      </c>
      <c r="Q37" s="28">
        <v>1.35</v>
      </c>
      <c r="R37" s="28">
        <v>0</v>
      </c>
      <c r="S37" s="28">
        <v>0</v>
      </c>
      <c r="T37" s="28">
        <v>0</v>
      </c>
      <c r="U37" s="22">
        <v>0</v>
      </c>
      <c r="V37" s="22">
        <v>0</v>
      </c>
      <c r="W37" s="23"/>
      <c r="X37" s="41"/>
    </row>
    <row r="38" s="13" customFormat="1" ht="65" customHeight="1" spans="1:24">
      <c r="A38" s="22">
        <v>4</v>
      </c>
      <c r="B38" s="23" t="s">
        <v>723</v>
      </c>
      <c r="C38" s="23" t="s">
        <v>736</v>
      </c>
      <c r="D38" s="23" t="s">
        <v>740</v>
      </c>
      <c r="E38" s="23" t="s">
        <v>584</v>
      </c>
      <c r="F38" s="28">
        <f t="shared" si="7"/>
        <v>23</v>
      </c>
      <c r="G38" s="28">
        <v>23</v>
      </c>
      <c r="H38" s="28"/>
      <c r="I38" s="28"/>
      <c r="J38" s="31">
        <v>61756</v>
      </c>
      <c r="K38" s="32" t="s">
        <v>741</v>
      </c>
      <c r="L38" s="31">
        <v>32750</v>
      </c>
      <c r="M38" s="31">
        <v>20000</v>
      </c>
      <c r="N38" s="28">
        <v>17.3</v>
      </c>
      <c r="O38" s="28">
        <v>5.4</v>
      </c>
      <c r="P38" s="37" t="s">
        <v>742</v>
      </c>
      <c r="Q38" s="28">
        <v>17.3</v>
      </c>
      <c r="R38" s="28">
        <v>0</v>
      </c>
      <c r="S38" s="28">
        <v>5.4</v>
      </c>
      <c r="T38" s="28">
        <v>0</v>
      </c>
      <c r="U38" s="22" t="s">
        <v>743</v>
      </c>
      <c r="V38" s="22" t="s">
        <v>744</v>
      </c>
      <c r="W38" s="23"/>
      <c r="X38" s="41"/>
    </row>
    <row r="39" s="13" customFormat="1" ht="65" customHeight="1" spans="1:24">
      <c r="A39" s="22">
        <v>5</v>
      </c>
      <c r="B39" s="23" t="s">
        <v>723</v>
      </c>
      <c r="C39" s="23" t="s">
        <v>745</v>
      </c>
      <c r="D39" s="23" t="s">
        <v>746</v>
      </c>
      <c r="E39" s="23" t="s">
        <v>622</v>
      </c>
      <c r="F39" s="28">
        <f t="shared" si="7"/>
        <v>21.119</v>
      </c>
      <c r="G39" s="28"/>
      <c r="H39" s="28">
        <v>21.119</v>
      </c>
      <c r="I39" s="28"/>
      <c r="J39" s="31">
        <v>25000</v>
      </c>
      <c r="K39" s="31" t="s">
        <v>747</v>
      </c>
      <c r="L39" s="31">
        <v>4900</v>
      </c>
      <c r="M39" s="31">
        <v>5000</v>
      </c>
      <c r="N39" s="28">
        <v>0</v>
      </c>
      <c r="O39" s="28">
        <v>21.12</v>
      </c>
      <c r="P39" s="28" t="s">
        <v>748</v>
      </c>
      <c r="Q39" s="28">
        <v>0</v>
      </c>
      <c r="R39" s="28">
        <v>5</v>
      </c>
      <c r="S39" s="28">
        <v>16.119</v>
      </c>
      <c r="T39" s="28">
        <v>0</v>
      </c>
      <c r="U39" s="22" t="s">
        <v>749</v>
      </c>
      <c r="V39" s="22" t="s">
        <v>750</v>
      </c>
      <c r="W39" s="23"/>
      <c r="X39" s="41"/>
    </row>
    <row r="40" s="13" customFormat="1" ht="91" customHeight="1" spans="1:24">
      <c r="A40" s="22">
        <v>6</v>
      </c>
      <c r="B40" s="23" t="s">
        <v>723</v>
      </c>
      <c r="C40" s="23" t="s">
        <v>751</v>
      </c>
      <c r="D40" s="23" t="s">
        <v>752</v>
      </c>
      <c r="E40" s="23" t="s">
        <v>622</v>
      </c>
      <c r="F40" s="28">
        <f t="shared" si="7"/>
        <v>20</v>
      </c>
      <c r="G40" s="28"/>
      <c r="H40" s="28">
        <v>20</v>
      </c>
      <c r="I40" s="28"/>
      <c r="J40" s="31">
        <v>19542</v>
      </c>
      <c r="K40" s="32" t="s">
        <v>753</v>
      </c>
      <c r="L40" s="31">
        <v>12000</v>
      </c>
      <c r="M40" s="31">
        <v>7542</v>
      </c>
      <c r="N40" s="28">
        <v>10</v>
      </c>
      <c r="O40" s="28">
        <v>0</v>
      </c>
      <c r="P40" s="28" t="s">
        <v>754</v>
      </c>
      <c r="Q40" s="28">
        <v>10</v>
      </c>
      <c r="R40" s="28">
        <v>0</v>
      </c>
      <c r="S40" s="28">
        <v>0</v>
      </c>
      <c r="T40" s="28">
        <v>0</v>
      </c>
      <c r="U40" s="22" t="s">
        <v>755</v>
      </c>
      <c r="V40" s="22" t="s">
        <v>756</v>
      </c>
      <c r="W40" s="23"/>
      <c r="X40" s="41"/>
    </row>
    <row r="41" s="13" customFormat="1" ht="95" customHeight="1" spans="1:24">
      <c r="A41" s="22">
        <v>7</v>
      </c>
      <c r="B41" s="23" t="s">
        <v>723</v>
      </c>
      <c r="C41" s="23" t="s">
        <v>757</v>
      </c>
      <c r="D41" s="23" t="s">
        <v>758</v>
      </c>
      <c r="E41" s="23" t="s">
        <v>622</v>
      </c>
      <c r="F41" s="28">
        <f t="shared" si="7"/>
        <v>43.038</v>
      </c>
      <c r="G41" s="28"/>
      <c r="H41" s="28">
        <v>43.038</v>
      </c>
      <c r="I41" s="28"/>
      <c r="J41" s="31">
        <v>34024</v>
      </c>
      <c r="K41" s="31" t="s">
        <v>759</v>
      </c>
      <c r="L41" s="31">
        <v>12600</v>
      </c>
      <c r="M41" s="31">
        <v>4400</v>
      </c>
      <c r="N41" s="28">
        <v>20</v>
      </c>
      <c r="O41" s="28">
        <v>0</v>
      </c>
      <c r="P41" s="28" t="s">
        <v>760</v>
      </c>
      <c r="Q41" s="28">
        <v>20</v>
      </c>
      <c r="R41" s="28">
        <v>0</v>
      </c>
      <c r="S41" s="28">
        <v>0</v>
      </c>
      <c r="T41" s="28">
        <v>0</v>
      </c>
      <c r="U41" s="22" t="s">
        <v>761</v>
      </c>
      <c r="V41" s="22" t="s">
        <v>762</v>
      </c>
      <c r="W41" s="23"/>
      <c r="X41" s="41"/>
    </row>
    <row r="42" s="13" customFormat="1" ht="90" customHeight="1" spans="1:24">
      <c r="A42" s="22">
        <v>8</v>
      </c>
      <c r="B42" s="23" t="s">
        <v>723</v>
      </c>
      <c r="C42" s="23" t="s">
        <v>757</v>
      </c>
      <c r="D42" s="23" t="s">
        <v>763</v>
      </c>
      <c r="E42" s="23" t="s">
        <v>622</v>
      </c>
      <c r="F42" s="28">
        <f t="shared" si="7"/>
        <v>6.207</v>
      </c>
      <c r="G42" s="28"/>
      <c r="H42" s="28">
        <v>6.207</v>
      </c>
      <c r="I42" s="28"/>
      <c r="J42" s="31">
        <v>7788</v>
      </c>
      <c r="K42" s="31" t="s">
        <v>764</v>
      </c>
      <c r="L42" s="31">
        <v>2000</v>
      </c>
      <c r="M42" s="31">
        <v>5788</v>
      </c>
      <c r="N42" s="28">
        <v>6.207</v>
      </c>
      <c r="O42" s="28">
        <v>0</v>
      </c>
      <c r="P42" s="28" t="s">
        <v>765</v>
      </c>
      <c r="Q42" s="28">
        <v>6.207</v>
      </c>
      <c r="R42" s="28">
        <v>0</v>
      </c>
      <c r="S42" s="28">
        <v>0</v>
      </c>
      <c r="T42" s="28">
        <v>0</v>
      </c>
      <c r="U42" s="22" t="s">
        <v>766</v>
      </c>
      <c r="V42" s="22" t="s">
        <v>767</v>
      </c>
      <c r="W42" s="23"/>
      <c r="X42" s="41"/>
    </row>
    <row r="43" s="13" customFormat="1" ht="65" customHeight="1" spans="1:24">
      <c r="A43" s="22">
        <v>9</v>
      </c>
      <c r="B43" s="23" t="s">
        <v>723</v>
      </c>
      <c r="C43" s="23" t="s">
        <v>751</v>
      </c>
      <c r="D43" s="23" t="s">
        <v>768</v>
      </c>
      <c r="E43" s="23" t="s">
        <v>622</v>
      </c>
      <c r="F43" s="28">
        <f t="shared" si="7"/>
        <v>16.68</v>
      </c>
      <c r="G43" s="28"/>
      <c r="H43" s="28">
        <v>16.68</v>
      </c>
      <c r="I43" s="28"/>
      <c r="J43" s="31">
        <v>19625</v>
      </c>
      <c r="K43" s="31" t="s">
        <v>769</v>
      </c>
      <c r="L43" s="31">
        <v>0</v>
      </c>
      <c r="M43" s="31">
        <v>3000</v>
      </c>
      <c r="N43" s="28">
        <v>0</v>
      </c>
      <c r="O43" s="28">
        <v>16.68</v>
      </c>
      <c r="P43" s="28" t="s">
        <v>770</v>
      </c>
      <c r="Q43" s="28">
        <v>0</v>
      </c>
      <c r="R43" s="28">
        <v>0</v>
      </c>
      <c r="S43" s="28">
        <v>0</v>
      </c>
      <c r="T43" s="28">
        <v>16.68</v>
      </c>
      <c r="U43" s="22">
        <v>0</v>
      </c>
      <c r="V43" s="22">
        <v>0</v>
      </c>
      <c r="W43" s="23"/>
      <c r="X43" s="41"/>
    </row>
    <row r="44" s="13" customFormat="1" ht="65" customHeight="1" spans="1:24">
      <c r="A44" s="22">
        <v>10</v>
      </c>
      <c r="B44" s="23" t="s">
        <v>723</v>
      </c>
      <c r="C44" s="23" t="s">
        <v>771</v>
      </c>
      <c r="D44" s="23" t="s">
        <v>772</v>
      </c>
      <c r="E44" s="23" t="s">
        <v>622</v>
      </c>
      <c r="F44" s="28">
        <f t="shared" si="7"/>
        <v>13</v>
      </c>
      <c r="G44" s="28"/>
      <c r="H44" s="28">
        <v>13</v>
      </c>
      <c r="I44" s="28"/>
      <c r="J44" s="31">
        <v>21016</v>
      </c>
      <c r="K44" s="31" t="s">
        <v>773</v>
      </c>
      <c r="L44" s="31"/>
      <c r="M44" s="31">
        <v>3000</v>
      </c>
      <c r="N44" s="28">
        <v>0</v>
      </c>
      <c r="O44" s="28">
        <v>0</v>
      </c>
      <c r="P44" s="28" t="s">
        <v>774</v>
      </c>
      <c r="Q44" s="28">
        <v>0</v>
      </c>
      <c r="R44" s="28">
        <v>0</v>
      </c>
      <c r="S44" s="28">
        <v>0</v>
      </c>
      <c r="T44" s="28">
        <v>13</v>
      </c>
      <c r="U44" s="22">
        <v>0</v>
      </c>
      <c r="V44" s="22">
        <v>0</v>
      </c>
      <c r="W44" s="23"/>
      <c r="X44" s="41"/>
    </row>
    <row r="45" s="13" customFormat="1" ht="65" customHeight="1" spans="1:24">
      <c r="A45" s="22">
        <v>11</v>
      </c>
      <c r="B45" s="23" t="s">
        <v>723</v>
      </c>
      <c r="C45" s="23" t="s">
        <v>730</v>
      </c>
      <c r="D45" s="23" t="s">
        <v>775</v>
      </c>
      <c r="E45" s="23" t="s">
        <v>622</v>
      </c>
      <c r="F45" s="28">
        <f t="shared" si="7"/>
        <v>14.851</v>
      </c>
      <c r="G45" s="28"/>
      <c r="H45" s="28">
        <v>14.851</v>
      </c>
      <c r="I45" s="28"/>
      <c r="J45" s="31">
        <v>13914</v>
      </c>
      <c r="K45" s="31" t="s">
        <v>776</v>
      </c>
      <c r="L45" s="31"/>
      <c r="M45" s="31">
        <v>3000</v>
      </c>
      <c r="N45" s="28">
        <v>0</v>
      </c>
      <c r="O45" s="28">
        <v>0</v>
      </c>
      <c r="P45" s="28" t="s">
        <v>777</v>
      </c>
      <c r="Q45" s="28">
        <v>0</v>
      </c>
      <c r="R45" s="28">
        <v>0</v>
      </c>
      <c r="S45" s="28">
        <v>0</v>
      </c>
      <c r="T45" s="28">
        <v>14.85</v>
      </c>
      <c r="U45" s="22">
        <v>0</v>
      </c>
      <c r="V45" s="22">
        <v>0</v>
      </c>
      <c r="W45" s="23"/>
      <c r="X45" s="41"/>
    </row>
    <row r="46" s="13" customFormat="1" ht="65" customHeight="1" spans="1:24">
      <c r="A46" s="22">
        <v>12</v>
      </c>
      <c r="B46" s="23" t="s">
        <v>723</v>
      </c>
      <c r="C46" s="23" t="s">
        <v>730</v>
      </c>
      <c r="D46" s="23" t="s">
        <v>778</v>
      </c>
      <c r="E46" s="23" t="s">
        <v>622</v>
      </c>
      <c r="F46" s="28">
        <f t="shared" si="7"/>
        <v>32.309</v>
      </c>
      <c r="G46" s="28"/>
      <c r="H46" s="28">
        <v>32.309</v>
      </c>
      <c r="I46" s="28"/>
      <c r="J46" s="31">
        <v>25066</v>
      </c>
      <c r="K46" s="31" t="s">
        <v>776</v>
      </c>
      <c r="L46" s="31"/>
      <c r="M46" s="31">
        <v>3000</v>
      </c>
      <c r="N46" s="28">
        <v>0</v>
      </c>
      <c r="O46" s="28">
        <v>0</v>
      </c>
      <c r="P46" s="28" t="s">
        <v>779</v>
      </c>
      <c r="Q46" s="28">
        <v>0</v>
      </c>
      <c r="R46" s="28">
        <v>0</v>
      </c>
      <c r="S46" s="28">
        <v>0</v>
      </c>
      <c r="T46" s="28">
        <v>32.31</v>
      </c>
      <c r="U46" s="22">
        <v>0</v>
      </c>
      <c r="V46" s="22">
        <v>0</v>
      </c>
      <c r="W46" s="23"/>
      <c r="X46" s="41"/>
    </row>
    <row r="47" s="13" customFormat="1" ht="65" customHeight="1" spans="1:24">
      <c r="A47" s="22">
        <v>13</v>
      </c>
      <c r="B47" s="23" t="s">
        <v>723</v>
      </c>
      <c r="C47" s="23" t="s">
        <v>757</v>
      </c>
      <c r="D47" s="23" t="s">
        <v>780</v>
      </c>
      <c r="E47" s="23" t="s">
        <v>645</v>
      </c>
      <c r="F47" s="28">
        <f t="shared" si="7"/>
        <v>4.58</v>
      </c>
      <c r="G47" s="28"/>
      <c r="H47" s="28">
        <v>4.58</v>
      </c>
      <c r="I47" s="28"/>
      <c r="J47" s="31">
        <v>16432</v>
      </c>
      <c r="K47" s="31" t="s">
        <v>781</v>
      </c>
      <c r="L47" s="31">
        <v>12500</v>
      </c>
      <c r="M47" s="31">
        <v>3932</v>
      </c>
      <c r="N47" s="28">
        <v>4.58</v>
      </c>
      <c r="O47" s="28">
        <v>0</v>
      </c>
      <c r="P47" s="28" t="s">
        <v>782</v>
      </c>
      <c r="Q47" s="28">
        <v>4.58</v>
      </c>
      <c r="R47" s="28">
        <v>0</v>
      </c>
      <c r="S47" s="28">
        <v>0</v>
      </c>
      <c r="T47" s="28">
        <v>0</v>
      </c>
      <c r="U47" s="22" t="s">
        <v>783</v>
      </c>
      <c r="V47" s="22" t="s">
        <v>784</v>
      </c>
      <c r="W47" s="23"/>
      <c r="X47" s="41"/>
    </row>
    <row r="48" s="13" customFormat="1" ht="65" customHeight="1" spans="1:24">
      <c r="A48" s="22">
        <v>14</v>
      </c>
      <c r="B48" s="23" t="s">
        <v>723</v>
      </c>
      <c r="C48" s="23" t="s">
        <v>736</v>
      </c>
      <c r="D48" s="23" t="s">
        <v>785</v>
      </c>
      <c r="E48" s="23" t="s">
        <v>645</v>
      </c>
      <c r="F48" s="28">
        <f t="shared" si="7"/>
        <v>7.758</v>
      </c>
      <c r="G48" s="28"/>
      <c r="H48" s="28">
        <v>7.758</v>
      </c>
      <c r="I48" s="28"/>
      <c r="J48" s="31">
        <v>19797</v>
      </c>
      <c r="K48" s="31" t="s">
        <v>786</v>
      </c>
      <c r="L48" s="31">
        <v>4797</v>
      </c>
      <c r="M48" s="31">
        <v>1000</v>
      </c>
      <c r="N48" s="28">
        <v>7.76</v>
      </c>
      <c r="O48" s="28">
        <v>0</v>
      </c>
      <c r="P48" s="28" t="s">
        <v>787</v>
      </c>
      <c r="Q48" s="28">
        <v>7.76</v>
      </c>
      <c r="R48" s="28">
        <v>0</v>
      </c>
      <c r="S48" s="28">
        <v>0</v>
      </c>
      <c r="T48" s="28">
        <v>0</v>
      </c>
      <c r="U48" s="22" t="s">
        <v>788</v>
      </c>
      <c r="V48" s="22" t="s">
        <v>789</v>
      </c>
      <c r="W48" s="23"/>
      <c r="X48" s="41"/>
    </row>
    <row r="49" s="14" customFormat="1" ht="65" customHeight="1" spans="1:24">
      <c r="A49" s="24"/>
      <c r="B49" s="25"/>
      <c r="C49" s="25"/>
      <c r="D49" s="25" t="s">
        <v>790</v>
      </c>
      <c r="E49" s="25"/>
      <c r="F49" s="29">
        <f>SUBTOTAL(9,F50:F61)</f>
        <v>277.047</v>
      </c>
      <c r="G49" s="29">
        <f>SUBTOTAL(9,G50:G61)</f>
        <v>33.215</v>
      </c>
      <c r="H49" s="29">
        <f>SUBTOTAL(9,H50:H61)</f>
        <v>227.92</v>
      </c>
      <c r="I49" s="29">
        <f>SUBTOTAL(9,I50:I61)</f>
        <v>15.912</v>
      </c>
      <c r="J49" s="33">
        <f>SUBTOTAL(9,J50:J61)</f>
        <v>461285.4</v>
      </c>
      <c r="K49" s="33"/>
      <c r="L49" s="33">
        <f t="shared" ref="L49:T49" si="8">SUBTOTAL(9,L50:L61)</f>
        <v>219073</v>
      </c>
      <c r="M49" s="33">
        <f t="shared" si="8"/>
        <v>21416.2</v>
      </c>
      <c r="N49" s="29">
        <f t="shared" si="8"/>
        <v>53.727</v>
      </c>
      <c r="O49" s="29">
        <f t="shared" si="8"/>
        <v>0</v>
      </c>
      <c r="P49" s="29">
        <f t="shared" si="8"/>
        <v>0</v>
      </c>
      <c r="Q49" s="29">
        <f t="shared" si="8"/>
        <v>53.727</v>
      </c>
      <c r="R49" s="29">
        <f t="shared" si="8"/>
        <v>2</v>
      </c>
      <c r="S49" s="29">
        <f t="shared" si="8"/>
        <v>61.175</v>
      </c>
      <c r="T49" s="29">
        <f t="shared" si="8"/>
        <v>12.185</v>
      </c>
      <c r="U49" s="22">
        <v>0</v>
      </c>
      <c r="V49" s="22">
        <v>0</v>
      </c>
      <c r="W49" s="25"/>
      <c r="X49" s="42"/>
    </row>
    <row r="50" s="13" customFormat="1" ht="65" customHeight="1" spans="1:24">
      <c r="A50" s="22">
        <v>1</v>
      </c>
      <c r="B50" s="23" t="s">
        <v>791</v>
      </c>
      <c r="C50" s="23" t="s">
        <v>792</v>
      </c>
      <c r="D50" s="23" t="s">
        <v>793</v>
      </c>
      <c r="E50" s="23" t="s">
        <v>584</v>
      </c>
      <c r="F50" s="28">
        <f t="shared" ref="F50:F58" si="9">SUM(G50:I50)</f>
        <v>7.77</v>
      </c>
      <c r="G50" s="28"/>
      <c r="H50" s="28">
        <v>7.77</v>
      </c>
      <c r="I50" s="28"/>
      <c r="J50" s="31">
        <v>10878</v>
      </c>
      <c r="K50" s="34" t="s">
        <v>794</v>
      </c>
      <c r="L50" s="31">
        <v>2000</v>
      </c>
      <c r="M50" s="31">
        <v>3439</v>
      </c>
      <c r="N50" s="28">
        <v>0</v>
      </c>
      <c r="O50" s="28">
        <v>0</v>
      </c>
      <c r="P50" s="37" t="s">
        <v>795</v>
      </c>
      <c r="Q50" s="28">
        <v>0</v>
      </c>
      <c r="R50" s="28">
        <v>0</v>
      </c>
      <c r="S50" s="28">
        <v>7.77</v>
      </c>
      <c r="T50" s="28">
        <v>0</v>
      </c>
      <c r="U50" s="22" t="s">
        <v>796</v>
      </c>
      <c r="V50" s="22" t="s">
        <v>797</v>
      </c>
      <c r="W50" s="23"/>
      <c r="X50" s="41"/>
    </row>
    <row r="51" s="13" customFormat="1" ht="65" customHeight="1" spans="1:24">
      <c r="A51" s="22">
        <v>2</v>
      </c>
      <c r="B51" s="23" t="s">
        <v>791</v>
      </c>
      <c r="C51" s="23" t="s">
        <v>798</v>
      </c>
      <c r="D51" s="23" t="s">
        <v>799</v>
      </c>
      <c r="E51" s="23" t="s">
        <v>584</v>
      </c>
      <c r="F51" s="28">
        <f t="shared" si="9"/>
        <v>4.152</v>
      </c>
      <c r="G51" s="28">
        <v>4.152</v>
      </c>
      <c r="H51" s="28"/>
      <c r="I51" s="28"/>
      <c r="J51" s="31">
        <v>12067</v>
      </c>
      <c r="K51" s="31" t="s">
        <v>709</v>
      </c>
      <c r="L51" s="31">
        <v>1000</v>
      </c>
      <c r="M51" s="31">
        <v>2000</v>
      </c>
      <c r="N51" s="28">
        <v>0</v>
      </c>
      <c r="O51" s="28">
        <v>0</v>
      </c>
      <c r="P51" s="28" t="s">
        <v>800</v>
      </c>
      <c r="Q51" s="28">
        <v>0</v>
      </c>
      <c r="R51" s="28">
        <v>0</v>
      </c>
      <c r="S51" s="28">
        <v>0</v>
      </c>
      <c r="T51" s="28">
        <v>4.152</v>
      </c>
      <c r="U51" s="22" t="s">
        <v>801</v>
      </c>
      <c r="V51" s="22">
        <v>0</v>
      </c>
      <c r="W51" s="23"/>
      <c r="X51" s="41"/>
    </row>
    <row r="52" s="13" customFormat="1" ht="65" customHeight="1" spans="1:24">
      <c r="A52" s="22">
        <v>3</v>
      </c>
      <c r="B52" s="23" t="s">
        <v>791</v>
      </c>
      <c r="C52" s="23" t="s">
        <v>798</v>
      </c>
      <c r="D52" s="23" t="s">
        <v>802</v>
      </c>
      <c r="E52" s="23" t="s">
        <v>584</v>
      </c>
      <c r="F52" s="28">
        <f t="shared" si="9"/>
        <v>5.78</v>
      </c>
      <c r="G52" s="28">
        <v>5.78</v>
      </c>
      <c r="H52" s="28"/>
      <c r="I52" s="28"/>
      <c r="J52" s="31">
        <v>20225</v>
      </c>
      <c r="K52" s="31" t="s">
        <v>709</v>
      </c>
      <c r="L52" s="31">
        <v>1000</v>
      </c>
      <c r="M52" s="31">
        <v>4500</v>
      </c>
      <c r="N52" s="28">
        <v>0</v>
      </c>
      <c r="O52" s="28">
        <v>0</v>
      </c>
      <c r="P52" s="28" t="s">
        <v>803</v>
      </c>
      <c r="Q52" s="28">
        <v>0</v>
      </c>
      <c r="R52" s="28">
        <v>0</v>
      </c>
      <c r="S52" s="28">
        <v>0</v>
      </c>
      <c r="T52" s="28">
        <v>5.78</v>
      </c>
      <c r="U52" s="22" t="s">
        <v>804</v>
      </c>
      <c r="V52" s="22">
        <v>0</v>
      </c>
      <c r="W52" s="23"/>
      <c r="X52" s="41"/>
    </row>
    <row r="53" s="13" customFormat="1" ht="55.5" spans="1:24">
      <c r="A53" s="22">
        <v>4</v>
      </c>
      <c r="B53" s="23" t="s">
        <v>791</v>
      </c>
      <c r="C53" s="23" t="s">
        <v>798</v>
      </c>
      <c r="D53" s="23" t="s">
        <v>805</v>
      </c>
      <c r="E53" s="23" t="s">
        <v>622</v>
      </c>
      <c r="F53" s="28">
        <f t="shared" si="9"/>
        <v>54.2</v>
      </c>
      <c r="G53" s="28"/>
      <c r="H53" s="28">
        <v>54.2</v>
      </c>
      <c r="I53" s="28"/>
      <c r="J53" s="31">
        <v>32754.17</v>
      </c>
      <c r="K53" s="31" t="s">
        <v>806</v>
      </c>
      <c r="L53" s="31">
        <v>4191</v>
      </c>
      <c r="M53" s="31">
        <v>0</v>
      </c>
      <c r="N53" s="28">
        <v>0</v>
      </c>
      <c r="O53" s="28">
        <v>0</v>
      </c>
      <c r="P53" s="28" t="s">
        <v>807</v>
      </c>
      <c r="Q53" s="28">
        <v>0</v>
      </c>
      <c r="R53" s="28">
        <v>0</v>
      </c>
      <c r="S53" s="28">
        <v>15</v>
      </c>
      <c r="T53" s="28">
        <v>0</v>
      </c>
      <c r="U53" s="22" t="s">
        <v>808</v>
      </c>
      <c r="V53" s="22" t="s">
        <v>809</v>
      </c>
      <c r="W53" s="23"/>
      <c r="X53" s="41" t="s">
        <v>689</v>
      </c>
    </row>
    <row r="54" s="13" customFormat="1" ht="65" customHeight="1" spans="1:24">
      <c r="A54" s="22">
        <v>5</v>
      </c>
      <c r="B54" s="23" t="s">
        <v>791</v>
      </c>
      <c r="C54" s="23" t="s">
        <v>810</v>
      </c>
      <c r="D54" s="23" t="s">
        <v>811</v>
      </c>
      <c r="E54" s="23" t="s">
        <v>622</v>
      </c>
      <c r="F54" s="28">
        <f t="shared" si="9"/>
        <v>6.467</v>
      </c>
      <c r="G54" s="28"/>
      <c r="H54" s="28"/>
      <c r="I54" s="28">
        <v>6.467</v>
      </c>
      <c r="J54" s="31">
        <v>5455</v>
      </c>
      <c r="K54" s="31" t="s">
        <v>812</v>
      </c>
      <c r="L54" s="31">
        <v>2000</v>
      </c>
      <c r="M54" s="31">
        <v>3455</v>
      </c>
      <c r="N54" s="28">
        <v>6.467</v>
      </c>
      <c r="O54" s="28">
        <v>0</v>
      </c>
      <c r="P54" s="28" t="s">
        <v>813</v>
      </c>
      <c r="Q54" s="28">
        <v>6.467</v>
      </c>
      <c r="R54" s="28">
        <v>0</v>
      </c>
      <c r="S54" s="28">
        <v>0</v>
      </c>
      <c r="T54" s="28">
        <v>0</v>
      </c>
      <c r="U54" s="22" t="s">
        <v>814</v>
      </c>
      <c r="V54" s="22" t="s">
        <v>815</v>
      </c>
      <c r="W54" s="23"/>
      <c r="X54" s="41"/>
    </row>
    <row r="55" s="13" customFormat="1" ht="70" customHeight="1" spans="1:24">
      <c r="A55" s="22">
        <v>6</v>
      </c>
      <c r="B55" s="23" t="s">
        <v>791</v>
      </c>
      <c r="C55" s="23" t="s">
        <v>816</v>
      </c>
      <c r="D55" s="23" t="s">
        <v>817</v>
      </c>
      <c r="E55" s="23" t="s">
        <v>622</v>
      </c>
      <c r="F55" s="28">
        <f t="shared" si="9"/>
        <v>54.184</v>
      </c>
      <c r="G55" s="28"/>
      <c r="H55" s="28">
        <v>54.184</v>
      </c>
      <c r="I55" s="28"/>
      <c r="J55" s="31">
        <v>90563</v>
      </c>
      <c r="K55" s="31" t="s">
        <v>818</v>
      </c>
      <c r="L55" s="31">
        <v>36000</v>
      </c>
      <c r="M55" s="31">
        <v>100</v>
      </c>
      <c r="N55" s="28">
        <v>8</v>
      </c>
      <c r="O55" s="28">
        <v>0</v>
      </c>
      <c r="P55" s="28" t="s">
        <v>819</v>
      </c>
      <c r="Q55" s="28">
        <v>8</v>
      </c>
      <c r="R55" s="28">
        <v>0</v>
      </c>
      <c r="S55" s="28">
        <v>14</v>
      </c>
      <c r="T55" s="28">
        <v>0</v>
      </c>
      <c r="U55" s="22" t="s">
        <v>820</v>
      </c>
      <c r="V55" s="22" t="s">
        <v>821</v>
      </c>
      <c r="W55" s="23"/>
      <c r="X55" s="41" t="s">
        <v>689</v>
      </c>
    </row>
    <row r="56" s="13" customFormat="1" ht="65" customHeight="1" spans="1:24">
      <c r="A56" s="22">
        <v>7</v>
      </c>
      <c r="B56" s="23" t="s">
        <v>791</v>
      </c>
      <c r="C56" s="23" t="s">
        <v>822</v>
      </c>
      <c r="D56" s="23" t="s">
        <v>823</v>
      </c>
      <c r="E56" s="23" t="s">
        <v>622</v>
      </c>
      <c r="F56" s="28">
        <f t="shared" si="9"/>
        <v>9.445</v>
      </c>
      <c r="G56" s="28"/>
      <c r="H56" s="28"/>
      <c r="I56" s="28">
        <v>9.445</v>
      </c>
      <c r="J56" s="31">
        <v>6031.85</v>
      </c>
      <c r="K56" s="31" t="s">
        <v>824</v>
      </c>
      <c r="L56" s="31">
        <v>3500</v>
      </c>
      <c r="M56" s="31">
        <v>0</v>
      </c>
      <c r="N56" s="28">
        <v>0</v>
      </c>
      <c r="O56" s="28">
        <v>0</v>
      </c>
      <c r="P56" s="28" t="s">
        <v>825</v>
      </c>
      <c r="Q56" s="28">
        <v>0</v>
      </c>
      <c r="R56" s="28">
        <v>0</v>
      </c>
      <c r="S56" s="28">
        <v>9.445</v>
      </c>
      <c r="T56" s="28">
        <v>0</v>
      </c>
      <c r="U56" s="22" t="s">
        <v>826</v>
      </c>
      <c r="V56" s="22" t="s">
        <v>827</v>
      </c>
      <c r="W56" s="23"/>
      <c r="X56" s="41"/>
    </row>
    <row r="57" s="13" customFormat="1" ht="65" customHeight="1" spans="1:24">
      <c r="A57" s="22">
        <v>8</v>
      </c>
      <c r="B57" s="23" t="s">
        <v>791</v>
      </c>
      <c r="C57" s="23" t="s">
        <v>828</v>
      </c>
      <c r="D57" s="23" t="s">
        <v>829</v>
      </c>
      <c r="E57" s="23" t="s">
        <v>622</v>
      </c>
      <c r="F57" s="28">
        <f t="shared" si="9"/>
        <v>31.26</v>
      </c>
      <c r="G57" s="28"/>
      <c r="H57" s="28">
        <v>31.26</v>
      </c>
      <c r="I57" s="28"/>
      <c r="J57" s="31">
        <v>53402</v>
      </c>
      <c r="K57" s="31" t="s">
        <v>781</v>
      </c>
      <c r="L57" s="31">
        <v>50000</v>
      </c>
      <c r="M57" s="31">
        <v>3402</v>
      </c>
      <c r="N57" s="28">
        <v>31.26</v>
      </c>
      <c r="O57" s="28">
        <v>0</v>
      </c>
      <c r="P57" s="28" t="s">
        <v>830</v>
      </c>
      <c r="Q57" s="28">
        <v>31.26</v>
      </c>
      <c r="R57" s="28">
        <v>0</v>
      </c>
      <c r="S57" s="28">
        <v>0</v>
      </c>
      <c r="T57" s="28">
        <v>0</v>
      </c>
      <c r="U57" s="22" t="s">
        <v>831</v>
      </c>
      <c r="V57" s="22" t="s">
        <v>832</v>
      </c>
      <c r="W57" s="23"/>
      <c r="X57" s="41"/>
    </row>
    <row r="58" s="13" customFormat="1" ht="65" customHeight="1" spans="1:24">
      <c r="A58" s="22">
        <v>9</v>
      </c>
      <c r="B58" s="23" t="s">
        <v>791</v>
      </c>
      <c r="C58" s="23" t="s">
        <v>798</v>
      </c>
      <c r="D58" s="23" t="s">
        <v>833</v>
      </c>
      <c r="E58" s="23" t="s">
        <v>645</v>
      </c>
      <c r="F58" s="28">
        <f t="shared" si="9"/>
        <v>2.253</v>
      </c>
      <c r="G58" s="28">
        <v>2.253</v>
      </c>
      <c r="H58" s="28"/>
      <c r="I58" s="28"/>
      <c r="J58" s="31">
        <v>16734</v>
      </c>
      <c r="K58" s="31" t="s">
        <v>834</v>
      </c>
      <c r="L58" s="31">
        <v>1000</v>
      </c>
      <c r="M58" s="31">
        <v>4020.2</v>
      </c>
      <c r="N58" s="28">
        <v>0</v>
      </c>
      <c r="O58" s="28">
        <v>0</v>
      </c>
      <c r="P58" s="28" t="s">
        <v>835</v>
      </c>
      <c r="Q58" s="28">
        <v>0</v>
      </c>
      <c r="R58" s="28">
        <v>0</v>
      </c>
      <c r="S58" s="28">
        <v>0</v>
      </c>
      <c r="T58" s="28">
        <v>2.253</v>
      </c>
      <c r="U58" s="22" t="s">
        <v>836</v>
      </c>
      <c r="V58" s="22" t="s">
        <v>837</v>
      </c>
      <c r="W58" s="23"/>
      <c r="X58" s="41"/>
    </row>
    <row r="59" s="13" customFormat="1" ht="65" customHeight="1" spans="1:24">
      <c r="A59" s="22">
        <v>10</v>
      </c>
      <c r="B59" s="23" t="s">
        <v>791</v>
      </c>
      <c r="C59" s="23" t="s">
        <v>838</v>
      </c>
      <c r="D59" s="23" t="s">
        <v>839</v>
      </c>
      <c r="E59" s="23" t="s">
        <v>622</v>
      </c>
      <c r="F59" s="30">
        <v>21</v>
      </c>
      <c r="G59" s="28"/>
      <c r="H59" s="30">
        <v>21</v>
      </c>
      <c r="I59" s="28"/>
      <c r="J59" s="31">
        <v>25095</v>
      </c>
      <c r="K59" s="23" t="s">
        <v>840</v>
      </c>
      <c r="L59" s="31">
        <v>25095</v>
      </c>
      <c r="M59" s="31"/>
      <c r="N59" s="28"/>
      <c r="O59" s="28"/>
      <c r="P59" s="23" t="s">
        <v>841</v>
      </c>
      <c r="Q59" s="28"/>
      <c r="R59" s="28"/>
      <c r="S59" s="30">
        <v>13.26</v>
      </c>
      <c r="T59" s="28"/>
      <c r="U59" s="23" t="s">
        <v>842</v>
      </c>
      <c r="V59" s="22" t="s">
        <v>843</v>
      </c>
      <c r="W59" s="23" t="s">
        <v>844</v>
      </c>
      <c r="X59" s="41"/>
    </row>
    <row r="60" s="13" customFormat="1" ht="65" customHeight="1" spans="1:24">
      <c r="A60" s="22">
        <v>11</v>
      </c>
      <c r="B60" s="23" t="s">
        <v>791</v>
      </c>
      <c r="C60" s="23" t="s">
        <v>845</v>
      </c>
      <c r="D60" s="23" t="s">
        <v>846</v>
      </c>
      <c r="E60" s="23" t="s">
        <v>622</v>
      </c>
      <c r="F60" s="30">
        <v>59.506</v>
      </c>
      <c r="G60" s="28"/>
      <c r="H60" s="30">
        <v>59.506</v>
      </c>
      <c r="I60" s="28"/>
      <c r="J60" s="31">
        <v>51795</v>
      </c>
      <c r="K60" s="23" t="s">
        <v>847</v>
      </c>
      <c r="L60" s="31">
        <v>51795</v>
      </c>
      <c r="M60" s="31"/>
      <c r="N60" s="28"/>
      <c r="O60" s="28"/>
      <c r="P60" s="23" t="s">
        <v>848</v>
      </c>
      <c r="Q60" s="28"/>
      <c r="R60" s="28">
        <v>2</v>
      </c>
      <c r="S60" s="30">
        <v>1.7</v>
      </c>
      <c r="T60" s="28"/>
      <c r="U60" s="22" t="s">
        <v>849</v>
      </c>
      <c r="V60" s="22" t="s">
        <v>850</v>
      </c>
      <c r="W60" s="23" t="s">
        <v>844</v>
      </c>
      <c r="X60" s="41"/>
    </row>
    <row r="61" s="13" customFormat="1" ht="65" customHeight="1" spans="1:24">
      <c r="A61" s="22">
        <v>10</v>
      </c>
      <c r="B61" s="23" t="s">
        <v>791</v>
      </c>
      <c r="C61" s="23" t="s">
        <v>822</v>
      </c>
      <c r="D61" s="23" t="s">
        <v>851</v>
      </c>
      <c r="E61" s="23" t="s">
        <v>645</v>
      </c>
      <c r="F61" s="28">
        <f>SUM(G61:I61)</f>
        <v>21.03</v>
      </c>
      <c r="G61" s="28">
        <v>21.03</v>
      </c>
      <c r="H61" s="28"/>
      <c r="I61" s="28"/>
      <c r="J61" s="31">
        <v>136285.38</v>
      </c>
      <c r="K61" s="31" t="s">
        <v>781</v>
      </c>
      <c r="L61" s="31">
        <v>41492</v>
      </c>
      <c r="M61" s="31">
        <v>500</v>
      </c>
      <c r="N61" s="28">
        <v>8</v>
      </c>
      <c r="O61" s="28">
        <v>0</v>
      </c>
      <c r="P61" s="28" t="s">
        <v>852</v>
      </c>
      <c r="Q61" s="28">
        <v>8</v>
      </c>
      <c r="R61" s="28">
        <v>0</v>
      </c>
      <c r="S61" s="28">
        <v>0</v>
      </c>
      <c r="T61" s="28">
        <v>0</v>
      </c>
      <c r="U61" s="22" t="s">
        <v>853</v>
      </c>
      <c r="V61" s="22" t="s">
        <v>854</v>
      </c>
      <c r="W61" s="23"/>
      <c r="X61" s="41"/>
    </row>
    <row r="62" s="11" customFormat="1" ht="65" customHeight="1" spans="1:24">
      <c r="A62" s="21"/>
      <c r="B62" s="21"/>
      <c r="C62" s="21"/>
      <c r="D62" s="21" t="s">
        <v>855</v>
      </c>
      <c r="E62" s="21"/>
      <c r="F62" s="27">
        <f>SUBTOTAL(9,F63:F81)</f>
        <v>195.833</v>
      </c>
      <c r="G62" s="27">
        <f>SUBTOTAL(9,G63:G81)</f>
        <v>115.788</v>
      </c>
      <c r="H62" s="27">
        <f>SUBTOTAL(9,H63:H81)</f>
        <v>52.189</v>
      </c>
      <c r="I62" s="27">
        <f>SUBTOTAL(9,I63:I81)</f>
        <v>27.856</v>
      </c>
      <c r="J62" s="21">
        <f>SUBTOTAL(9,J63:J81)</f>
        <v>918379.94</v>
      </c>
      <c r="K62" s="21"/>
      <c r="L62" s="21">
        <f t="shared" ref="L62:T62" si="10">SUBTOTAL(9,L63:L81)</f>
        <v>394527.955</v>
      </c>
      <c r="M62" s="21">
        <f t="shared" si="10"/>
        <v>104833.303</v>
      </c>
      <c r="N62" s="27">
        <f t="shared" si="10"/>
        <v>100.992</v>
      </c>
      <c r="O62" s="27">
        <f t="shared" si="10"/>
        <v>9.35</v>
      </c>
      <c r="P62" s="27">
        <f t="shared" si="10"/>
        <v>0</v>
      </c>
      <c r="Q62" s="27">
        <f t="shared" si="10"/>
        <v>100.992</v>
      </c>
      <c r="R62" s="27">
        <f t="shared" si="10"/>
        <v>7.236</v>
      </c>
      <c r="S62" s="27">
        <f t="shared" si="10"/>
        <v>9.4</v>
      </c>
      <c r="T62" s="27">
        <f t="shared" si="10"/>
        <v>38.662</v>
      </c>
      <c r="U62" s="22">
        <v>0</v>
      </c>
      <c r="V62" s="22">
        <v>0</v>
      </c>
      <c r="W62" s="21"/>
      <c r="X62" s="39"/>
    </row>
    <row r="63" s="13" customFormat="1" ht="101" customHeight="1" spans="1:24">
      <c r="A63" s="22">
        <v>1</v>
      </c>
      <c r="B63" s="23" t="s">
        <v>856</v>
      </c>
      <c r="C63" s="23" t="s">
        <v>857</v>
      </c>
      <c r="D63" s="23" t="s">
        <v>858</v>
      </c>
      <c r="E63" s="23" t="s">
        <v>584</v>
      </c>
      <c r="F63" s="28">
        <f>SUM(G63:I63)</f>
        <v>15.8</v>
      </c>
      <c r="G63" s="28">
        <v>15.8</v>
      </c>
      <c r="H63" s="28">
        <v>0</v>
      </c>
      <c r="I63" s="28">
        <v>0</v>
      </c>
      <c r="J63" s="31">
        <v>151125.5</v>
      </c>
      <c r="K63" s="31" t="s">
        <v>859</v>
      </c>
      <c r="L63" s="31">
        <v>150273</v>
      </c>
      <c r="M63" s="31">
        <v>652.5</v>
      </c>
      <c r="N63" s="28">
        <v>2.97</v>
      </c>
      <c r="O63" s="28">
        <v>0</v>
      </c>
      <c r="P63" s="28" t="s">
        <v>860</v>
      </c>
      <c r="Q63" s="28">
        <v>2.97</v>
      </c>
      <c r="R63" s="28">
        <v>0.86</v>
      </c>
      <c r="S63" s="28">
        <v>0</v>
      </c>
      <c r="T63" s="28">
        <v>0</v>
      </c>
      <c r="U63" s="22" t="s">
        <v>861</v>
      </c>
      <c r="V63" s="22" t="s">
        <v>862</v>
      </c>
      <c r="W63" s="23"/>
      <c r="X63" s="41" t="s">
        <v>689</v>
      </c>
    </row>
    <row r="64" s="13" customFormat="1" ht="65" customHeight="1" spans="1:24">
      <c r="A64" s="22">
        <v>2</v>
      </c>
      <c r="B64" s="23" t="s">
        <v>856</v>
      </c>
      <c r="C64" s="23" t="s">
        <v>863</v>
      </c>
      <c r="D64" s="23" t="s">
        <v>864</v>
      </c>
      <c r="E64" s="23" t="s">
        <v>584</v>
      </c>
      <c r="F64" s="28">
        <f>SUM(G64:I64)</f>
        <v>13.1</v>
      </c>
      <c r="G64" s="28">
        <v>13.1</v>
      </c>
      <c r="H64" s="28"/>
      <c r="I64" s="28"/>
      <c r="J64" s="31">
        <v>42733</v>
      </c>
      <c r="K64" s="31" t="s">
        <v>865</v>
      </c>
      <c r="L64" s="31">
        <v>25966</v>
      </c>
      <c r="M64" s="31">
        <v>16767</v>
      </c>
      <c r="N64" s="28">
        <v>7.1</v>
      </c>
      <c r="O64" s="28"/>
      <c r="P64" s="28" t="s">
        <v>866</v>
      </c>
      <c r="Q64" s="28">
        <v>7.1</v>
      </c>
      <c r="R64" s="28">
        <v>0</v>
      </c>
      <c r="S64" s="28">
        <v>0</v>
      </c>
      <c r="T64" s="28">
        <v>0</v>
      </c>
      <c r="U64" s="22" t="s">
        <v>867</v>
      </c>
      <c r="V64" s="22" t="s">
        <v>868</v>
      </c>
      <c r="W64" s="23"/>
      <c r="X64" s="41"/>
    </row>
    <row r="65" s="13" customFormat="1" ht="65" customHeight="1" spans="1:24">
      <c r="A65" s="22">
        <v>3</v>
      </c>
      <c r="B65" s="23" t="s">
        <v>856</v>
      </c>
      <c r="C65" s="23" t="s">
        <v>869</v>
      </c>
      <c r="D65" s="23" t="s">
        <v>870</v>
      </c>
      <c r="E65" s="23" t="s">
        <v>584</v>
      </c>
      <c r="F65" s="28">
        <v>31.47</v>
      </c>
      <c r="G65" s="28">
        <v>31.47</v>
      </c>
      <c r="H65" s="28"/>
      <c r="I65" s="28"/>
      <c r="J65" s="31">
        <v>187031</v>
      </c>
      <c r="K65" s="31" t="s">
        <v>871</v>
      </c>
      <c r="L65" s="31">
        <v>0</v>
      </c>
      <c r="M65" s="31">
        <v>2000</v>
      </c>
      <c r="N65" s="28">
        <v>0</v>
      </c>
      <c r="O65" s="28">
        <v>0</v>
      </c>
      <c r="P65" s="28" t="s">
        <v>872</v>
      </c>
      <c r="Q65" s="28">
        <v>0</v>
      </c>
      <c r="R65" s="28">
        <v>0</v>
      </c>
      <c r="S65" s="28">
        <v>0</v>
      </c>
      <c r="T65" s="28">
        <v>31.47</v>
      </c>
      <c r="U65" s="22" t="s">
        <v>873</v>
      </c>
      <c r="V65" s="22" t="s">
        <v>873</v>
      </c>
      <c r="W65" s="23"/>
      <c r="X65" s="41"/>
    </row>
    <row r="66" s="13" customFormat="1" ht="65" customHeight="1" spans="1:24">
      <c r="A66" s="22">
        <v>4</v>
      </c>
      <c r="B66" s="23" t="s">
        <v>856</v>
      </c>
      <c r="C66" s="23" t="s">
        <v>874</v>
      </c>
      <c r="D66" s="23" t="s">
        <v>875</v>
      </c>
      <c r="E66" s="23" t="s">
        <v>584</v>
      </c>
      <c r="F66" s="28">
        <f t="shared" ref="F66:F79" si="11">SUM(G66:I66)</f>
        <v>1.8</v>
      </c>
      <c r="G66" s="28">
        <v>1.8</v>
      </c>
      <c r="H66" s="28"/>
      <c r="I66" s="28"/>
      <c r="J66" s="31">
        <v>5726</v>
      </c>
      <c r="K66" s="31" t="s">
        <v>871</v>
      </c>
      <c r="L66" s="31"/>
      <c r="M66" s="31">
        <v>2000</v>
      </c>
      <c r="N66" s="28">
        <v>0</v>
      </c>
      <c r="O66" s="28">
        <v>0</v>
      </c>
      <c r="P66" s="28" t="s">
        <v>876</v>
      </c>
      <c r="Q66" s="28">
        <v>0</v>
      </c>
      <c r="R66" s="28">
        <v>1.8</v>
      </c>
      <c r="S66" s="28">
        <v>0</v>
      </c>
      <c r="T66" s="28">
        <v>0</v>
      </c>
      <c r="U66" s="22" t="s">
        <v>873</v>
      </c>
      <c r="V66" s="22" t="s">
        <v>873</v>
      </c>
      <c r="W66" s="23"/>
      <c r="X66" s="41"/>
    </row>
    <row r="67" s="13" customFormat="1" ht="65" customHeight="1" spans="1:24">
      <c r="A67" s="22">
        <v>5</v>
      </c>
      <c r="B67" s="23" t="s">
        <v>856</v>
      </c>
      <c r="C67" s="23" t="s">
        <v>877</v>
      </c>
      <c r="D67" s="23" t="s">
        <v>878</v>
      </c>
      <c r="E67" s="23" t="s">
        <v>584</v>
      </c>
      <c r="F67" s="28">
        <f t="shared" si="11"/>
        <v>0.993</v>
      </c>
      <c r="G67" s="28">
        <v>0.993</v>
      </c>
      <c r="H67" s="28"/>
      <c r="I67" s="28"/>
      <c r="J67" s="31">
        <v>6592</v>
      </c>
      <c r="K67" s="31" t="s">
        <v>879</v>
      </c>
      <c r="L67" s="31"/>
      <c r="M67" s="31">
        <v>4562</v>
      </c>
      <c r="N67" s="28">
        <v>0.993</v>
      </c>
      <c r="O67" s="28">
        <v>0</v>
      </c>
      <c r="P67" s="28" t="s">
        <v>880</v>
      </c>
      <c r="Q67" s="28">
        <v>0.993</v>
      </c>
      <c r="R67" s="28">
        <v>0</v>
      </c>
      <c r="S67" s="28">
        <v>0</v>
      </c>
      <c r="T67" s="28">
        <v>0</v>
      </c>
      <c r="U67" s="22" t="s">
        <v>881</v>
      </c>
      <c r="V67" s="22" t="s">
        <v>882</v>
      </c>
      <c r="W67" s="23"/>
      <c r="X67" s="41"/>
    </row>
    <row r="68" s="13" customFormat="1" ht="65" customHeight="1" spans="1:24">
      <c r="A68" s="22">
        <v>6</v>
      </c>
      <c r="B68" s="23" t="s">
        <v>856</v>
      </c>
      <c r="C68" s="23" t="s">
        <v>883</v>
      </c>
      <c r="D68" s="23" t="s">
        <v>884</v>
      </c>
      <c r="E68" s="23" t="s">
        <v>584</v>
      </c>
      <c r="F68" s="28">
        <f t="shared" si="11"/>
        <v>4.576</v>
      </c>
      <c r="G68" s="28">
        <v>4.576</v>
      </c>
      <c r="H68" s="28"/>
      <c r="I68" s="28"/>
      <c r="J68" s="31">
        <v>16921</v>
      </c>
      <c r="K68" s="32" t="s">
        <v>885</v>
      </c>
      <c r="L68" s="31">
        <v>2255.466</v>
      </c>
      <c r="M68" s="31">
        <v>3000</v>
      </c>
      <c r="N68" s="28">
        <v>0</v>
      </c>
      <c r="O68" s="28">
        <v>0</v>
      </c>
      <c r="P68" s="37" t="s">
        <v>886</v>
      </c>
      <c r="Q68" s="28">
        <v>0</v>
      </c>
      <c r="R68" s="28">
        <v>4.576</v>
      </c>
      <c r="S68" s="28">
        <v>0</v>
      </c>
      <c r="T68" s="28">
        <v>0</v>
      </c>
      <c r="U68" s="22" t="s">
        <v>887</v>
      </c>
      <c r="V68" s="22" t="s">
        <v>888</v>
      </c>
      <c r="W68" s="23"/>
      <c r="X68" s="41"/>
    </row>
    <row r="69" s="13" customFormat="1" ht="65" customHeight="1" spans="1:24">
      <c r="A69" s="22">
        <v>7</v>
      </c>
      <c r="B69" s="23" t="s">
        <v>856</v>
      </c>
      <c r="C69" s="23" t="s">
        <v>889</v>
      </c>
      <c r="D69" s="23" t="s">
        <v>890</v>
      </c>
      <c r="E69" s="23" t="s">
        <v>622</v>
      </c>
      <c r="F69" s="28">
        <f t="shared" si="11"/>
        <v>7.126</v>
      </c>
      <c r="G69" s="28">
        <v>7.126</v>
      </c>
      <c r="H69" s="28"/>
      <c r="I69" s="28"/>
      <c r="J69" s="31">
        <v>51167.9</v>
      </c>
      <c r="K69" s="31" t="s">
        <v>891</v>
      </c>
      <c r="L69" s="31">
        <v>26094.7</v>
      </c>
      <c r="M69" s="31">
        <v>0</v>
      </c>
      <c r="N69" s="28">
        <v>2.3</v>
      </c>
      <c r="O69" s="28">
        <v>0</v>
      </c>
      <c r="P69" s="28" t="s">
        <v>892</v>
      </c>
      <c r="Q69" s="28">
        <v>2.3</v>
      </c>
      <c r="R69" s="28">
        <v>0</v>
      </c>
      <c r="S69" s="28">
        <v>0</v>
      </c>
      <c r="T69" s="28">
        <v>0</v>
      </c>
      <c r="U69" s="22" t="s">
        <v>893</v>
      </c>
      <c r="V69" s="22" t="s">
        <v>894</v>
      </c>
      <c r="W69" s="23"/>
      <c r="X69" s="41"/>
    </row>
    <row r="70" s="13" customFormat="1" ht="65" customHeight="1" spans="1:24">
      <c r="A70" s="22">
        <v>8</v>
      </c>
      <c r="B70" s="23" t="s">
        <v>856</v>
      </c>
      <c r="C70" s="23" t="s">
        <v>895</v>
      </c>
      <c r="D70" s="23" t="s">
        <v>896</v>
      </c>
      <c r="E70" s="23" t="s">
        <v>622</v>
      </c>
      <c r="F70" s="28">
        <f t="shared" si="11"/>
        <v>16.316</v>
      </c>
      <c r="G70" s="28"/>
      <c r="H70" s="28">
        <v>16.316</v>
      </c>
      <c r="I70" s="28"/>
      <c r="J70" s="31">
        <v>22408</v>
      </c>
      <c r="K70" s="31" t="s">
        <v>897</v>
      </c>
      <c r="L70" s="31">
        <v>22408</v>
      </c>
      <c r="M70" s="31">
        <v>0</v>
      </c>
      <c r="N70" s="28">
        <v>16.316</v>
      </c>
      <c r="O70" s="28">
        <v>0</v>
      </c>
      <c r="P70" s="28" t="s">
        <v>898</v>
      </c>
      <c r="Q70" s="28">
        <v>16.316</v>
      </c>
      <c r="R70" s="28">
        <v>0</v>
      </c>
      <c r="S70" s="28">
        <v>0</v>
      </c>
      <c r="T70" s="28">
        <v>0</v>
      </c>
      <c r="U70" s="22" t="s">
        <v>899</v>
      </c>
      <c r="V70" s="22" t="s">
        <v>900</v>
      </c>
      <c r="W70" s="23"/>
      <c r="X70" s="41"/>
    </row>
    <row r="71" s="13" customFormat="1" ht="65" customHeight="1" spans="1:24">
      <c r="A71" s="22">
        <v>9</v>
      </c>
      <c r="B71" s="23" t="s">
        <v>856</v>
      </c>
      <c r="C71" s="23" t="s">
        <v>901</v>
      </c>
      <c r="D71" s="23" t="s">
        <v>902</v>
      </c>
      <c r="E71" s="23" t="s">
        <v>622</v>
      </c>
      <c r="F71" s="28">
        <f t="shared" si="11"/>
        <v>20</v>
      </c>
      <c r="G71" s="28">
        <v>20</v>
      </c>
      <c r="H71" s="28"/>
      <c r="I71" s="28"/>
      <c r="J71" s="31">
        <v>65813</v>
      </c>
      <c r="K71" s="31" t="s">
        <v>903</v>
      </c>
      <c r="L71" s="31">
        <v>11723.612</v>
      </c>
      <c r="M71" s="31">
        <v>5000</v>
      </c>
      <c r="N71" s="28">
        <v>14.5</v>
      </c>
      <c r="O71" s="28">
        <v>0</v>
      </c>
      <c r="P71" s="28" t="s">
        <v>904</v>
      </c>
      <c r="Q71" s="28">
        <v>14.5</v>
      </c>
      <c r="R71" s="28">
        <v>0</v>
      </c>
      <c r="S71" s="28">
        <v>0</v>
      </c>
      <c r="T71" s="28">
        <v>0</v>
      </c>
      <c r="U71" s="22" t="s">
        <v>905</v>
      </c>
      <c r="V71" s="22" t="s">
        <v>906</v>
      </c>
      <c r="W71" s="23"/>
      <c r="X71" s="41"/>
    </row>
    <row r="72" s="13" customFormat="1" ht="65" customHeight="1" spans="1:24">
      <c r="A72" s="22">
        <v>10</v>
      </c>
      <c r="B72" s="23" t="s">
        <v>856</v>
      </c>
      <c r="C72" s="23" t="s">
        <v>901</v>
      </c>
      <c r="D72" s="23" t="s">
        <v>907</v>
      </c>
      <c r="E72" s="23" t="s">
        <v>622</v>
      </c>
      <c r="F72" s="28">
        <f t="shared" si="11"/>
        <v>12.729</v>
      </c>
      <c r="G72" s="28"/>
      <c r="H72" s="28"/>
      <c r="I72" s="28">
        <v>12.729</v>
      </c>
      <c r="J72" s="31">
        <v>13000</v>
      </c>
      <c r="K72" s="31" t="s">
        <v>908</v>
      </c>
      <c r="L72" s="31"/>
      <c r="M72" s="31">
        <v>13000</v>
      </c>
      <c r="N72" s="28">
        <v>12.729</v>
      </c>
      <c r="O72" s="28">
        <v>0</v>
      </c>
      <c r="P72" s="28" t="s">
        <v>909</v>
      </c>
      <c r="Q72" s="28">
        <v>12.729</v>
      </c>
      <c r="R72" s="28">
        <v>0</v>
      </c>
      <c r="S72" s="28">
        <v>0</v>
      </c>
      <c r="T72" s="28">
        <v>0</v>
      </c>
      <c r="U72" s="22" t="s">
        <v>910</v>
      </c>
      <c r="V72" s="22" t="s">
        <v>911</v>
      </c>
      <c r="W72" s="23"/>
      <c r="X72" s="41"/>
    </row>
    <row r="73" s="13" customFormat="1" ht="69" customHeight="1" spans="1:24">
      <c r="A73" s="22">
        <v>11</v>
      </c>
      <c r="B73" s="23" t="s">
        <v>856</v>
      </c>
      <c r="C73" s="23" t="s">
        <v>874</v>
      </c>
      <c r="D73" s="23" t="s">
        <v>912</v>
      </c>
      <c r="E73" s="23" t="s">
        <v>622</v>
      </c>
      <c r="F73" s="28">
        <f t="shared" si="11"/>
        <v>8.343</v>
      </c>
      <c r="G73" s="28"/>
      <c r="H73" s="28">
        <v>8.343</v>
      </c>
      <c r="I73" s="28"/>
      <c r="J73" s="31">
        <v>26154</v>
      </c>
      <c r="K73" s="31" t="s">
        <v>913</v>
      </c>
      <c r="L73" s="31">
        <v>14600</v>
      </c>
      <c r="M73" s="31">
        <v>11554</v>
      </c>
      <c r="N73" s="28">
        <v>8.343</v>
      </c>
      <c r="O73" s="28">
        <v>0</v>
      </c>
      <c r="P73" s="28" t="s">
        <v>914</v>
      </c>
      <c r="Q73" s="28">
        <v>8.343</v>
      </c>
      <c r="R73" s="28">
        <v>0</v>
      </c>
      <c r="S73" s="28">
        <v>0</v>
      </c>
      <c r="T73" s="28">
        <v>0</v>
      </c>
      <c r="U73" s="22" t="s">
        <v>915</v>
      </c>
      <c r="V73" s="22" t="s">
        <v>916</v>
      </c>
      <c r="W73" s="23"/>
      <c r="X73" s="41"/>
    </row>
    <row r="74" s="13" customFormat="1" ht="61" customHeight="1" spans="1:24">
      <c r="A74" s="22">
        <v>12</v>
      </c>
      <c r="B74" s="23" t="s">
        <v>856</v>
      </c>
      <c r="C74" s="23" t="s">
        <v>917</v>
      </c>
      <c r="D74" s="23" t="s">
        <v>918</v>
      </c>
      <c r="E74" s="23" t="s">
        <v>622</v>
      </c>
      <c r="F74" s="28">
        <f t="shared" si="11"/>
        <v>9.35</v>
      </c>
      <c r="G74" s="28"/>
      <c r="H74" s="28">
        <v>9.35</v>
      </c>
      <c r="I74" s="28"/>
      <c r="J74" s="31">
        <v>115263</v>
      </c>
      <c r="K74" s="31" t="s">
        <v>919</v>
      </c>
      <c r="L74" s="31">
        <v>26438</v>
      </c>
      <c r="M74" s="31">
        <v>5000</v>
      </c>
      <c r="N74" s="28">
        <v>0</v>
      </c>
      <c r="O74" s="28">
        <v>9.35</v>
      </c>
      <c r="P74" s="28" t="s">
        <v>920</v>
      </c>
      <c r="Q74" s="28">
        <v>0</v>
      </c>
      <c r="R74" s="28">
        <v>0</v>
      </c>
      <c r="S74" s="28">
        <v>9.4</v>
      </c>
      <c r="T74" s="28">
        <v>0</v>
      </c>
      <c r="U74" s="22" t="s">
        <v>921</v>
      </c>
      <c r="V74" s="22" t="s">
        <v>922</v>
      </c>
      <c r="W74" s="23"/>
      <c r="X74" s="41"/>
    </row>
    <row r="75" s="13" customFormat="1" ht="75" customHeight="1" spans="1:24">
      <c r="A75" s="22">
        <v>13</v>
      </c>
      <c r="B75" s="23" t="s">
        <v>856</v>
      </c>
      <c r="C75" s="23" t="s">
        <v>863</v>
      </c>
      <c r="D75" s="23" t="s">
        <v>923</v>
      </c>
      <c r="E75" s="23" t="s">
        <v>622</v>
      </c>
      <c r="F75" s="28">
        <f t="shared" si="11"/>
        <v>17.315</v>
      </c>
      <c r="G75" s="28"/>
      <c r="H75" s="28">
        <v>5.74</v>
      </c>
      <c r="I75" s="28">
        <v>11.575</v>
      </c>
      <c r="J75" s="31">
        <v>15513.51</v>
      </c>
      <c r="K75" s="31" t="s">
        <v>759</v>
      </c>
      <c r="L75" s="31">
        <v>5020</v>
      </c>
      <c r="M75" s="31">
        <v>10493.51</v>
      </c>
      <c r="N75" s="28">
        <v>17.315</v>
      </c>
      <c r="O75" s="28">
        <v>0</v>
      </c>
      <c r="P75" s="28" t="s">
        <v>924</v>
      </c>
      <c r="Q75" s="28">
        <v>17.315</v>
      </c>
      <c r="R75" s="28"/>
      <c r="S75" s="28">
        <v>0</v>
      </c>
      <c r="T75" s="28">
        <v>0</v>
      </c>
      <c r="U75" s="22" t="s">
        <v>925</v>
      </c>
      <c r="V75" s="22" t="s">
        <v>926</v>
      </c>
      <c r="W75" s="23"/>
      <c r="X75" s="41" t="s">
        <v>627</v>
      </c>
    </row>
    <row r="76" s="13" customFormat="1" ht="115" customHeight="1" spans="1:24">
      <c r="A76" s="22">
        <v>14</v>
      </c>
      <c r="B76" s="23" t="s">
        <v>856</v>
      </c>
      <c r="C76" s="23" t="s">
        <v>889</v>
      </c>
      <c r="D76" s="23" t="s">
        <v>927</v>
      </c>
      <c r="E76" s="23" t="s">
        <v>622</v>
      </c>
      <c r="F76" s="28">
        <f t="shared" si="11"/>
        <v>3.635</v>
      </c>
      <c r="G76" s="28">
        <v>3.635</v>
      </c>
      <c r="H76" s="28"/>
      <c r="I76" s="28"/>
      <c r="J76" s="31">
        <v>43600</v>
      </c>
      <c r="K76" s="31" t="s">
        <v>928</v>
      </c>
      <c r="L76" s="31">
        <v>0</v>
      </c>
      <c r="M76" s="31">
        <v>1000</v>
      </c>
      <c r="N76" s="28">
        <v>0</v>
      </c>
      <c r="O76" s="28">
        <v>0</v>
      </c>
      <c r="P76" s="28" t="s">
        <v>929</v>
      </c>
      <c r="Q76" s="28">
        <v>0</v>
      </c>
      <c r="R76" s="28">
        <v>0</v>
      </c>
      <c r="S76" s="28">
        <v>0</v>
      </c>
      <c r="T76" s="28">
        <v>3.64</v>
      </c>
      <c r="U76" s="22">
        <v>0</v>
      </c>
      <c r="V76" s="22">
        <v>0</v>
      </c>
      <c r="W76" s="23"/>
      <c r="X76" s="41"/>
    </row>
    <row r="77" s="13" customFormat="1" ht="65" customHeight="1" spans="1:24">
      <c r="A77" s="22">
        <v>15</v>
      </c>
      <c r="B77" s="23" t="s">
        <v>856</v>
      </c>
      <c r="C77" s="23" t="s">
        <v>857</v>
      </c>
      <c r="D77" s="23" t="s">
        <v>930</v>
      </c>
      <c r="E77" s="23" t="s">
        <v>622</v>
      </c>
      <c r="F77" s="28">
        <f t="shared" si="11"/>
        <v>3.552</v>
      </c>
      <c r="G77" s="28"/>
      <c r="H77" s="28"/>
      <c r="I77" s="28">
        <v>3.552</v>
      </c>
      <c r="J77" s="31">
        <v>3351</v>
      </c>
      <c r="K77" s="31" t="s">
        <v>931</v>
      </c>
      <c r="L77" s="31">
        <v>200</v>
      </c>
      <c r="M77" s="31">
        <v>500</v>
      </c>
      <c r="N77" s="30"/>
      <c r="O77" s="28">
        <v>0</v>
      </c>
      <c r="P77" s="28" t="s">
        <v>932</v>
      </c>
      <c r="Q77" s="28">
        <v>0</v>
      </c>
      <c r="R77" s="28">
        <v>0</v>
      </c>
      <c r="S77" s="28">
        <v>0</v>
      </c>
      <c r="T77" s="28">
        <v>3.552</v>
      </c>
      <c r="U77" s="22" t="s">
        <v>933</v>
      </c>
      <c r="V77" s="22">
        <v>0</v>
      </c>
      <c r="W77" s="23"/>
      <c r="X77" s="41"/>
    </row>
    <row r="78" s="13" customFormat="1" ht="129" customHeight="1" spans="1:24">
      <c r="A78" s="22">
        <v>16</v>
      </c>
      <c r="B78" s="23" t="s">
        <v>856</v>
      </c>
      <c r="C78" s="23" t="s">
        <v>889</v>
      </c>
      <c r="D78" s="23" t="s">
        <v>934</v>
      </c>
      <c r="E78" s="23" t="s">
        <v>645</v>
      </c>
      <c r="F78" s="28">
        <f t="shared" si="11"/>
        <v>12.468</v>
      </c>
      <c r="G78" s="28">
        <v>12.468</v>
      </c>
      <c r="H78" s="28"/>
      <c r="I78" s="28"/>
      <c r="J78" s="31">
        <v>86319.03</v>
      </c>
      <c r="K78" s="31" t="s">
        <v>935</v>
      </c>
      <c r="L78" s="31">
        <v>74967</v>
      </c>
      <c r="M78" s="31">
        <v>11352.03</v>
      </c>
      <c r="N78" s="28">
        <v>12.47</v>
      </c>
      <c r="O78" s="28">
        <v>0</v>
      </c>
      <c r="P78" s="28" t="s">
        <v>936</v>
      </c>
      <c r="Q78" s="28">
        <v>12.47</v>
      </c>
      <c r="R78" s="28">
        <v>0</v>
      </c>
      <c r="S78" s="28">
        <v>0</v>
      </c>
      <c r="T78" s="28">
        <v>0</v>
      </c>
      <c r="U78" s="22" t="s">
        <v>937</v>
      </c>
      <c r="V78" s="22" t="s">
        <v>938</v>
      </c>
      <c r="W78" s="23"/>
      <c r="X78" s="41"/>
    </row>
    <row r="79" s="13" customFormat="1" ht="137" customHeight="1" spans="1:24">
      <c r="A79" s="22">
        <v>17</v>
      </c>
      <c r="B79" s="23" t="s">
        <v>856</v>
      </c>
      <c r="C79" s="23" t="s">
        <v>889</v>
      </c>
      <c r="D79" s="23" t="s">
        <v>939</v>
      </c>
      <c r="E79" s="23" t="s">
        <v>645</v>
      </c>
      <c r="F79" s="28">
        <f t="shared" si="11"/>
        <v>3.89</v>
      </c>
      <c r="G79" s="28">
        <v>2.45</v>
      </c>
      <c r="H79" s="28">
        <v>1.44</v>
      </c>
      <c r="I79" s="28"/>
      <c r="J79" s="31">
        <v>36900.56</v>
      </c>
      <c r="K79" s="31" t="s">
        <v>940</v>
      </c>
      <c r="L79" s="31">
        <v>18773</v>
      </c>
      <c r="M79" s="31">
        <v>5000</v>
      </c>
      <c r="N79" s="28">
        <v>1.5</v>
      </c>
      <c r="O79" s="28">
        <v>0</v>
      </c>
      <c r="P79" s="28" t="s">
        <v>941</v>
      </c>
      <c r="Q79" s="28">
        <v>1.5</v>
      </c>
      <c r="R79" s="28">
        <v>0</v>
      </c>
      <c r="S79" s="28">
        <v>0</v>
      </c>
      <c r="T79" s="28">
        <v>0</v>
      </c>
      <c r="U79" s="22" t="s">
        <v>942</v>
      </c>
      <c r="V79" s="22" t="s">
        <v>943</v>
      </c>
      <c r="W79" s="23"/>
      <c r="X79" s="41"/>
    </row>
    <row r="80" s="15" customFormat="1" ht="137" customHeight="1" spans="1:45">
      <c r="A80" s="22">
        <v>18</v>
      </c>
      <c r="B80" s="23" t="s">
        <v>856</v>
      </c>
      <c r="C80" s="23" t="s">
        <v>883</v>
      </c>
      <c r="D80" s="23" t="s">
        <v>944</v>
      </c>
      <c r="E80" s="23" t="s">
        <v>584</v>
      </c>
      <c r="F80" s="28">
        <v>11</v>
      </c>
      <c r="G80" s="28"/>
      <c r="H80" s="28">
        <v>11</v>
      </c>
      <c r="I80" s="28"/>
      <c r="J80" s="28">
        <v>9740</v>
      </c>
      <c r="K80" s="28" t="s">
        <v>945</v>
      </c>
      <c r="L80" s="28">
        <v>9740</v>
      </c>
      <c r="M80" s="31"/>
      <c r="N80" s="28">
        <v>2.086</v>
      </c>
      <c r="O80" s="28"/>
      <c r="P80" s="28" t="s">
        <v>946</v>
      </c>
      <c r="Q80" s="28">
        <v>2.086</v>
      </c>
      <c r="R80" s="28"/>
      <c r="S80" s="28"/>
      <c r="T80" s="28"/>
      <c r="U80" s="22" t="s">
        <v>947</v>
      </c>
      <c r="V80" s="22" t="s">
        <v>948</v>
      </c>
      <c r="W80" s="23" t="s">
        <v>844</v>
      </c>
      <c r="X80" s="47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</row>
    <row r="81" s="13" customFormat="1" ht="159" customHeight="1" spans="1:24">
      <c r="A81" s="22">
        <v>19</v>
      </c>
      <c r="B81" s="23" t="s">
        <v>856</v>
      </c>
      <c r="C81" s="23" t="s">
        <v>889</v>
      </c>
      <c r="D81" s="23" t="s">
        <v>949</v>
      </c>
      <c r="E81" s="23" t="s">
        <v>645</v>
      </c>
      <c r="F81" s="28">
        <f>SUM(G81:I81)</f>
        <v>2.37</v>
      </c>
      <c r="G81" s="28">
        <v>2.37</v>
      </c>
      <c r="H81" s="28"/>
      <c r="I81" s="28"/>
      <c r="J81" s="31">
        <v>19021.44</v>
      </c>
      <c r="K81" s="31" t="s">
        <v>950</v>
      </c>
      <c r="L81" s="31">
        <v>6069.177</v>
      </c>
      <c r="M81" s="31">
        <v>12952.263</v>
      </c>
      <c r="N81" s="28">
        <v>2.37</v>
      </c>
      <c r="O81" s="28">
        <v>0</v>
      </c>
      <c r="P81" s="28" t="s">
        <v>951</v>
      </c>
      <c r="Q81" s="28">
        <v>2.37</v>
      </c>
      <c r="R81" s="28">
        <v>0</v>
      </c>
      <c r="S81" s="28">
        <v>0</v>
      </c>
      <c r="T81" s="28">
        <v>0</v>
      </c>
      <c r="U81" s="22" t="s">
        <v>952</v>
      </c>
      <c r="V81" s="22" t="s">
        <v>953</v>
      </c>
      <c r="W81" s="23"/>
      <c r="X81" s="41" t="s">
        <v>689</v>
      </c>
    </row>
    <row r="82" s="11" customFormat="1" ht="65" customHeight="1" spans="1:24">
      <c r="A82" s="21"/>
      <c r="B82" s="21"/>
      <c r="C82" s="21"/>
      <c r="D82" s="21" t="s">
        <v>954</v>
      </c>
      <c r="E82" s="21"/>
      <c r="F82" s="27">
        <f>SUBTOTAL(9,F83:F98)</f>
        <v>191.744</v>
      </c>
      <c r="G82" s="27">
        <f>SUBTOTAL(9,G83:G98)</f>
        <v>0</v>
      </c>
      <c r="H82" s="27">
        <f>SUBTOTAL(9,H83:H98)</f>
        <v>132.674</v>
      </c>
      <c r="I82" s="27">
        <f>SUBTOTAL(9,I83:I98)</f>
        <v>59.07</v>
      </c>
      <c r="J82" s="21">
        <f>SUBTOTAL(9,J83:J98)</f>
        <v>228180.14</v>
      </c>
      <c r="K82" s="21"/>
      <c r="L82" s="21">
        <f t="shared" ref="L82:T82" si="12">SUBTOTAL(9,L83:L98)</f>
        <v>24418</v>
      </c>
      <c r="M82" s="21">
        <f t="shared" si="12"/>
        <v>52964</v>
      </c>
      <c r="N82" s="27">
        <f t="shared" si="12"/>
        <v>58.1</v>
      </c>
      <c r="O82" s="27">
        <f t="shared" si="12"/>
        <v>0</v>
      </c>
      <c r="P82" s="27">
        <f t="shared" si="12"/>
        <v>0</v>
      </c>
      <c r="Q82" s="27">
        <f t="shared" si="12"/>
        <v>58.07</v>
      </c>
      <c r="R82" s="27">
        <f t="shared" si="12"/>
        <v>49.67</v>
      </c>
      <c r="S82" s="27">
        <f t="shared" si="12"/>
        <v>8.463</v>
      </c>
      <c r="T82" s="27">
        <f t="shared" si="12"/>
        <v>75.511</v>
      </c>
      <c r="U82" s="22">
        <v>0</v>
      </c>
      <c r="V82" s="22">
        <v>0</v>
      </c>
      <c r="W82" s="21"/>
      <c r="X82" s="39"/>
    </row>
    <row r="83" s="13" customFormat="1" ht="65" customHeight="1" spans="1:24">
      <c r="A83" s="22">
        <v>1</v>
      </c>
      <c r="B83" s="23" t="s">
        <v>955</v>
      </c>
      <c r="C83" s="23" t="s">
        <v>956</v>
      </c>
      <c r="D83" s="23" t="s">
        <v>957</v>
      </c>
      <c r="E83" s="23" t="s">
        <v>584</v>
      </c>
      <c r="F83" s="28">
        <f t="shared" ref="F83:F98" si="13">SUM(G83:I83)</f>
        <v>16.7</v>
      </c>
      <c r="G83" s="28"/>
      <c r="H83" s="28">
        <v>16.7</v>
      </c>
      <c r="I83" s="28"/>
      <c r="J83" s="31">
        <v>62777</v>
      </c>
      <c r="K83" s="31" t="s">
        <v>958</v>
      </c>
      <c r="L83" s="31">
        <v>0</v>
      </c>
      <c r="M83" s="31">
        <v>1000</v>
      </c>
      <c r="N83" s="28">
        <v>0</v>
      </c>
      <c r="O83" s="28">
        <v>0</v>
      </c>
      <c r="P83" s="28" t="s">
        <v>959</v>
      </c>
      <c r="Q83" s="28">
        <v>0</v>
      </c>
      <c r="R83" s="28">
        <v>0</v>
      </c>
      <c r="S83" s="28">
        <v>0</v>
      </c>
      <c r="T83" s="28">
        <v>16.7</v>
      </c>
      <c r="U83" s="22">
        <v>0</v>
      </c>
      <c r="V83" s="22">
        <v>0</v>
      </c>
      <c r="W83" s="23"/>
      <c r="X83" s="41"/>
    </row>
    <row r="84" s="13" customFormat="1" ht="65" customHeight="1" spans="1:24">
      <c r="A84" s="22">
        <v>2</v>
      </c>
      <c r="B84" s="23" t="s">
        <v>955</v>
      </c>
      <c r="C84" s="23" t="s">
        <v>960</v>
      </c>
      <c r="D84" s="23" t="s">
        <v>961</v>
      </c>
      <c r="E84" s="23" t="s">
        <v>622</v>
      </c>
      <c r="F84" s="28">
        <f t="shared" si="13"/>
        <v>12.5</v>
      </c>
      <c r="G84" s="28"/>
      <c r="H84" s="28">
        <v>12.5</v>
      </c>
      <c r="I84" s="28"/>
      <c r="J84" s="31">
        <v>11301</v>
      </c>
      <c r="K84" s="31" t="s">
        <v>962</v>
      </c>
      <c r="L84" s="31">
        <v>1301</v>
      </c>
      <c r="M84" s="31">
        <v>5000</v>
      </c>
      <c r="N84" s="28">
        <v>0</v>
      </c>
      <c r="O84" s="28">
        <v>0</v>
      </c>
      <c r="P84" s="28" t="s">
        <v>963</v>
      </c>
      <c r="Q84" s="28">
        <v>0</v>
      </c>
      <c r="R84" s="28">
        <v>12.5</v>
      </c>
      <c r="S84" s="28">
        <v>0</v>
      </c>
      <c r="T84" s="28">
        <v>0</v>
      </c>
      <c r="U84" s="22" t="s">
        <v>964</v>
      </c>
      <c r="V84" s="22" t="s">
        <v>965</v>
      </c>
      <c r="W84" s="23"/>
      <c r="X84" s="41"/>
    </row>
    <row r="85" s="13" customFormat="1" ht="65" customHeight="1" spans="1:24">
      <c r="A85" s="22">
        <v>3</v>
      </c>
      <c r="B85" s="23" t="s">
        <v>955</v>
      </c>
      <c r="C85" s="23" t="s">
        <v>960</v>
      </c>
      <c r="D85" s="23" t="s">
        <v>966</v>
      </c>
      <c r="E85" s="23" t="s">
        <v>622</v>
      </c>
      <c r="F85" s="28">
        <f t="shared" si="13"/>
        <v>4.93</v>
      </c>
      <c r="G85" s="28"/>
      <c r="H85" s="28"/>
      <c r="I85" s="28">
        <v>4.93</v>
      </c>
      <c r="J85" s="31">
        <v>4289</v>
      </c>
      <c r="K85" s="31" t="s">
        <v>962</v>
      </c>
      <c r="L85" s="31">
        <v>789</v>
      </c>
      <c r="M85" s="31">
        <v>2500</v>
      </c>
      <c r="N85" s="28">
        <v>4.93</v>
      </c>
      <c r="O85" s="28">
        <v>0</v>
      </c>
      <c r="P85" s="28" t="s">
        <v>967</v>
      </c>
      <c r="Q85" s="28">
        <v>4.9</v>
      </c>
      <c r="R85" s="28">
        <v>0</v>
      </c>
      <c r="S85" s="28">
        <v>0</v>
      </c>
      <c r="T85" s="28">
        <v>0</v>
      </c>
      <c r="U85" s="22" t="s">
        <v>968</v>
      </c>
      <c r="V85" s="22" t="s">
        <v>969</v>
      </c>
      <c r="W85" s="23"/>
      <c r="X85" s="41"/>
    </row>
    <row r="86" s="13" customFormat="1" ht="65" customHeight="1" spans="1:24">
      <c r="A86" s="22">
        <v>4</v>
      </c>
      <c r="B86" s="23" t="s">
        <v>955</v>
      </c>
      <c r="C86" s="23" t="s">
        <v>960</v>
      </c>
      <c r="D86" s="23" t="s">
        <v>970</v>
      </c>
      <c r="E86" s="23" t="s">
        <v>622</v>
      </c>
      <c r="F86" s="28">
        <f t="shared" si="13"/>
        <v>2.3</v>
      </c>
      <c r="G86" s="28"/>
      <c r="H86" s="28"/>
      <c r="I86" s="28">
        <v>2.3</v>
      </c>
      <c r="J86" s="31">
        <v>2517</v>
      </c>
      <c r="K86" s="31" t="s">
        <v>962</v>
      </c>
      <c r="L86" s="31">
        <v>517</v>
      </c>
      <c r="M86" s="31">
        <v>1000</v>
      </c>
      <c r="N86" s="28">
        <v>2.3</v>
      </c>
      <c r="O86" s="28">
        <v>0</v>
      </c>
      <c r="P86" s="28" t="s">
        <v>892</v>
      </c>
      <c r="Q86" s="28">
        <v>2.3</v>
      </c>
      <c r="R86" s="28">
        <v>0</v>
      </c>
      <c r="S86" s="28">
        <v>0</v>
      </c>
      <c r="T86" s="28">
        <v>0</v>
      </c>
      <c r="U86" s="22" t="s">
        <v>971</v>
      </c>
      <c r="V86" s="22" t="s">
        <v>972</v>
      </c>
      <c r="W86" s="23"/>
      <c r="X86" s="41"/>
    </row>
    <row r="87" s="13" customFormat="1" ht="65" customHeight="1" spans="1:24">
      <c r="A87" s="22">
        <v>5</v>
      </c>
      <c r="B87" s="23" t="s">
        <v>955</v>
      </c>
      <c r="C87" s="23" t="s">
        <v>973</v>
      </c>
      <c r="D87" s="23" t="s">
        <v>974</v>
      </c>
      <c r="E87" s="23" t="s">
        <v>622</v>
      </c>
      <c r="F87" s="28">
        <f t="shared" si="13"/>
        <v>8.825</v>
      </c>
      <c r="G87" s="28"/>
      <c r="H87" s="28">
        <v>8.825</v>
      </c>
      <c r="I87" s="28"/>
      <c r="J87" s="31">
        <v>6745</v>
      </c>
      <c r="K87" s="31" t="s">
        <v>975</v>
      </c>
      <c r="L87" s="31">
        <v>800</v>
      </c>
      <c r="M87" s="31">
        <v>5925</v>
      </c>
      <c r="N87" s="28">
        <v>8.825</v>
      </c>
      <c r="O87" s="28">
        <v>0</v>
      </c>
      <c r="P87" s="28" t="s">
        <v>976</v>
      </c>
      <c r="Q87" s="28">
        <v>8.825</v>
      </c>
      <c r="R87" s="28">
        <v>0</v>
      </c>
      <c r="S87" s="28">
        <v>0</v>
      </c>
      <c r="T87" s="28">
        <v>0</v>
      </c>
      <c r="U87" s="22" t="s">
        <v>977</v>
      </c>
      <c r="V87" s="22" t="s">
        <v>978</v>
      </c>
      <c r="W87" s="23"/>
      <c r="X87" s="41"/>
    </row>
    <row r="88" s="13" customFormat="1" ht="65" customHeight="1" spans="1:24">
      <c r="A88" s="22">
        <v>6</v>
      </c>
      <c r="B88" s="23" t="s">
        <v>955</v>
      </c>
      <c r="C88" s="23" t="s">
        <v>973</v>
      </c>
      <c r="D88" s="23" t="s">
        <v>979</v>
      </c>
      <c r="E88" s="23" t="s">
        <v>622</v>
      </c>
      <c r="F88" s="28">
        <f t="shared" si="13"/>
        <v>11.74</v>
      </c>
      <c r="G88" s="28"/>
      <c r="H88" s="28">
        <v>11.74</v>
      </c>
      <c r="I88" s="28"/>
      <c r="J88" s="31">
        <v>8877</v>
      </c>
      <c r="K88" s="31" t="s">
        <v>975</v>
      </c>
      <c r="L88" s="31">
        <v>1500</v>
      </c>
      <c r="M88" s="31">
        <v>7302</v>
      </c>
      <c r="N88" s="28">
        <v>11.74</v>
      </c>
      <c r="O88" s="28">
        <v>0</v>
      </c>
      <c r="P88" s="28" t="s">
        <v>980</v>
      </c>
      <c r="Q88" s="28">
        <v>11.74</v>
      </c>
      <c r="R88" s="28">
        <v>0</v>
      </c>
      <c r="S88" s="28">
        <v>0</v>
      </c>
      <c r="T88" s="28">
        <v>0</v>
      </c>
      <c r="U88" s="22" t="s">
        <v>981</v>
      </c>
      <c r="V88" s="22" t="s">
        <v>981</v>
      </c>
      <c r="W88" s="23"/>
      <c r="X88" s="41"/>
    </row>
    <row r="89" s="13" customFormat="1" ht="65" customHeight="1" spans="1:24">
      <c r="A89" s="22">
        <v>7</v>
      </c>
      <c r="B89" s="23" t="s">
        <v>955</v>
      </c>
      <c r="C89" s="23" t="s">
        <v>982</v>
      </c>
      <c r="D89" s="23" t="s">
        <v>983</v>
      </c>
      <c r="E89" s="23" t="s">
        <v>622</v>
      </c>
      <c r="F89" s="28">
        <f t="shared" si="13"/>
        <v>16.57</v>
      </c>
      <c r="G89" s="28"/>
      <c r="H89" s="28">
        <v>16.57</v>
      </c>
      <c r="I89" s="28"/>
      <c r="J89" s="31">
        <v>19200</v>
      </c>
      <c r="K89" s="31" t="s">
        <v>984</v>
      </c>
      <c r="L89" s="31">
        <v>800</v>
      </c>
      <c r="M89" s="31">
        <v>5000</v>
      </c>
      <c r="N89" s="28">
        <v>0</v>
      </c>
      <c r="O89" s="28">
        <v>0</v>
      </c>
      <c r="P89" s="28" t="s">
        <v>985</v>
      </c>
      <c r="Q89" s="28">
        <v>0</v>
      </c>
      <c r="R89" s="28">
        <v>16.57</v>
      </c>
      <c r="S89" s="28">
        <v>0</v>
      </c>
      <c r="T89" s="28">
        <v>0</v>
      </c>
      <c r="U89" s="22" t="s">
        <v>986</v>
      </c>
      <c r="V89" s="22" t="s">
        <v>986</v>
      </c>
      <c r="W89" s="23"/>
      <c r="X89" s="41"/>
    </row>
    <row r="90" s="13" customFormat="1" ht="65" customHeight="1" spans="1:24">
      <c r="A90" s="22">
        <v>8</v>
      </c>
      <c r="B90" s="23" t="s">
        <v>955</v>
      </c>
      <c r="C90" s="23" t="s">
        <v>982</v>
      </c>
      <c r="D90" s="23" t="s">
        <v>987</v>
      </c>
      <c r="E90" s="23" t="s">
        <v>622</v>
      </c>
      <c r="F90" s="28">
        <f t="shared" si="13"/>
        <v>4.42</v>
      </c>
      <c r="G90" s="28"/>
      <c r="H90" s="28">
        <v>4.42</v>
      </c>
      <c r="I90" s="28"/>
      <c r="J90" s="31">
        <v>4015.8</v>
      </c>
      <c r="K90" s="31" t="s">
        <v>988</v>
      </c>
      <c r="L90" s="31">
        <v>800</v>
      </c>
      <c r="M90" s="31">
        <v>3216</v>
      </c>
      <c r="N90" s="28">
        <v>4.42</v>
      </c>
      <c r="O90" s="28">
        <v>0</v>
      </c>
      <c r="P90" s="28" t="s">
        <v>989</v>
      </c>
      <c r="Q90" s="28">
        <v>4.42</v>
      </c>
      <c r="R90" s="28">
        <v>0</v>
      </c>
      <c r="S90" s="28">
        <v>0</v>
      </c>
      <c r="T90" s="28">
        <v>0</v>
      </c>
      <c r="U90" s="22" t="s">
        <v>990</v>
      </c>
      <c r="V90" s="22" t="s">
        <v>991</v>
      </c>
      <c r="W90" s="23"/>
      <c r="X90" s="41"/>
    </row>
    <row r="91" s="13" customFormat="1" ht="65" customHeight="1" spans="1:24">
      <c r="A91" s="22">
        <v>9</v>
      </c>
      <c r="B91" s="23" t="s">
        <v>955</v>
      </c>
      <c r="C91" s="23" t="s">
        <v>982</v>
      </c>
      <c r="D91" s="23" t="s">
        <v>992</v>
      </c>
      <c r="E91" s="23" t="s">
        <v>622</v>
      </c>
      <c r="F91" s="28">
        <f t="shared" si="13"/>
        <v>20.462</v>
      </c>
      <c r="G91" s="28"/>
      <c r="H91" s="28">
        <v>20.462</v>
      </c>
      <c r="I91" s="28"/>
      <c r="J91" s="31">
        <v>15109.39</v>
      </c>
      <c r="K91" s="31" t="s">
        <v>993</v>
      </c>
      <c r="L91" s="31">
        <v>9000</v>
      </c>
      <c r="M91" s="31">
        <v>4109</v>
      </c>
      <c r="N91" s="28">
        <v>20.462</v>
      </c>
      <c r="O91" s="28">
        <v>0</v>
      </c>
      <c r="P91" s="28" t="s">
        <v>994</v>
      </c>
      <c r="Q91" s="28">
        <v>20.462</v>
      </c>
      <c r="R91" s="28">
        <v>0</v>
      </c>
      <c r="S91" s="28">
        <v>0</v>
      </c>
      <c r="T91" s="28">
        <v>0</v>
      </c>
      <c r="U91" s="22" t="s">
        <v>995</v>
      </c>
      <c r="V91" s="22" t="s">
        <v>996</v>
      </c>
      <c r="W91" s="23"/>
      <c r="X91" s="41"/>
    </row>
    <row r="92" s="13" customFormat="1" ht="65" customHeight="1" spans="1:24">
      <c r="A92" s="22">
        <v>10</v>
      </c>
      <c r="B92" s="23" t="s">
        <v>955</v>
      </c>
      <c r="C92" s="23" t="s">
        <v>956</v>
      </c>
      <c r="D92" s="23" t="s">
        <v>997</v>
      </c>
      <c r="E92" s="23" t="s">
        <v>622</v>
      </c>
      <c r="F92" s="28">
        <f t="shared" si="13"/>
        <v>20.6</v>
      </c>
      <c r="G92" s="28"/>
      <c r="H92" s="28"/>
      <c r="I92" s="28">
        <v>20.6</v>
      </c>
      <c r="J92" s="31">
        <v>21494.6</v>
      </c>
      <c r="K92" s="31" t="s">
        <v>998</v>
      </c>
      <c r="L92" s="31">
        <v>0</v>
      </c>
      <c r="M92" s="31">
        <v>5000</v>
      </c>
      <c r="N92" s="28">
        <v>0</v>
      </c>
      <c r="O92" s="28">
        <v>0</v>
      </c>
      <c r="P92" s="28" t="s">
        <v>999</v>
      </c>
      <c r="Q92" s="28">
        <v>0</v>
      </c>
      <c r="R92" s="28">
        <v>20.6</v>
      </c>
      <c r="S92" s="28"/>
      <c r="T92" s="28">
        <v>0</v>
      </c>
      <c r="U92" s="22">
        <v>0</v>
      </c>
      <c r="V92" s="22">
        <v>0</v>
      </c>
      <c r="W92" s="23"/>
      <c r="X92" s="41" t="s">
        <v>627</v>
      </c>
    </row>
    <row r="93" s="13" customFormat="1" ht="65" customHeight="1" spans="1:24">
      <c r="A93" s="22">
        <v>11</v>
      </c>
      <c r="B93" s="23" t="s">
        <v>955</v>
      </c>
      <c r="C93" s="23" t="s">
        <v>1000</v>
      </c>
      <c r="D93" s="23" t="s">
        <v>1001</v>
      </c>
      <c r="E93" s="23" t="s">
        <v>622</v>
      </c>
      <c r="F93" s="28">
        <f t="shared" si="13"/>
        <v>5.423</v>
      </c>
      <c r="G93" s="28"/>
      <c r="H93" s="28">
        <v>5.423</v>
      </c>
      <c r="I93" s="28"/>
      <c r="J93" s="31">
        <v>11111.68</v>
      </c>
      <c r="K93" s="31" t="s">
        <v>1002</v>
      </c>
      <c r="L93" s="31">
        <v>6111</v>
      </c>
      <c r="M93" s="31">
        <v>3112</v>
      </c>
      <c r="N93" s="28">
        <v>5.423</v>
      </c>
      <c r="O93" s="28">
        <v>0</v>
      </c>
      <c r="P93" s="28" t="s">
        <v>1003</v>
      </c>
      <c r="Q93" s="28">
        <v>5.423</v>
      </c>
      <c r="R93" s="28">
        <v>0</v>
      </c>
      <c r="S93" s="28">
        <v>0</v>
      </c>
      <c r="T93" s="28">
        <v>0</v>
      </c>
      <c r="U93" s="22" t="s">
        <v>995</v>
      </c>
      <c r="V93" s="22" t="s">
        <v>996</v>
      </c>
      <c r="W93" s="23"/>
      <c r="X93" s="41"/>
    </row>
    <row r="94" s="13" customFormat="1" ht="65" customHeight="1" spans="1:24">
      <c r="A94" s="22">
        <v>12</v>
      </c>
      <c r="B94" s="23" t="s">
        <v>955</v>
      </c>
      <c r="C94" s="23" t="s">
        <v>1004</v>
      </c>
      <c r="D94" s="23" t="s">
        <v>1005</v>
      </c>
      <c r="E94" s="23" t="s">
        <v>622</v>
      </c>
      <c r="F94" s="28">
        <f t="shared" si="13"/>
        <v>8.463</v>
      </c>
      <c r="G94" s="28"/>
      <c r="H94" s="28">
        <v>8.463</v>
      </c>
      <c r="I94" s="28"/>
      <c r="J94" s="31">
        <v>9302.67</v>
      </c>
      <c r="K94" s="31" t="s">
        <v>718</v>
      </c>
      <c r="L94" s="31">
        <v>800</v>
      </c>
      <c r="M94" s="31">
        <v>3000</v>
      </c>
      <c r="N94" s="28">
        <v>0</v>
      </c>
      <c r="O94" s="28">
        <v>0</v>
      </c>
      <c r="P94" s="28" t="s">
        <v>1006</v>
      </c>
      <c r="Q94" s="28">
        <v>0</v>
      </c>
      <c r="R94" s="28">
        <v>0</v>
      </c>
      <c r="S94" s="28">
        <v>8.463</v>
      </c>
      <c r="T94" s="28">
        <v>0</v>
      </c>
      <c r="U94" s="22" t="s">
        <v>1007</v>
      </c>
      <c r="V94" s="22" t="s">
        <v>1008</v>
      </c>
      <c r="W94" s="23"/>
      <c r="X94" s="41"/>
    </row>
    <row r="95" s="13" customFormat="1" ht="65" customHeight="1" spans="1:24">
      <c r="A95" s="22">
        <v>13</v>
      </c>
      <c r="B95" s="23" t="s">
        <v>955</v>
      </c>
      <c r="C95" s="23" t="s">
        <v>1009</v>
      </c>
      <c r="D95" s="23" t="s">
        <v>1010</v>
      </c>
      <c r="E95" s="23" t="s">
        <v>622</v>
      </c>
      <c r="F95" s="28">
        <f t="shared" si="13"/>
        <v>10.071</v>
      </c>
      <c r="G95" s="28"/>
      <c r="H95" s="28">
        <v>10.071</v>
      </c>
      <c r="I95" s="28"/>
      <c r="J95" s="31">
        <v>7500</v>
      </c>
      <c r="K95" s="31" t="s">
        <v>1011</v>
      </c>
      <c r="L95" s="31"/>
      <c r="M95" s="31">
        <v>800</v>
      </c>
      <c r="N95" s="28">
        <v>0</v>
      </c>
      <c r="O95" s="28">
        <v>0</v>
      </c>
      <c r="P95" s="28" t="s">
        <v>1012</v>
      </c>
      <c r="Q95" s="28">
        <v>0</v>
      </c>
      <c r="R95" s="28">
        <v>0</v>
      </c>
      <c r="S95" s="28">
        <v>0</v>
      </c>
      <c r="T95" s="28">
        <v>10.071</v>
      </c>
      <c r="U95" s="22">
        <v>0</v>
      </c>
      <c r="V95" s="22">
        <v>0</v>
      </c>
      <c r="W95" s="23"/>
      <c r="X95" s="41"/>
    </row>
    <row r="96" s="13" customFormat="1" ht="65" customHeight="1" spans="1:24">
      <c r="A96" s="22">
        <v>14</v>
      </c>
      <c r="B96" s="23" t="s">
        <v>955</v>
      </c>
      <c r="C96" s="23" t="s">
        <v>1013</v>
      </c>
      <c r="D96" s="23" t="s">
        <v>1014</v>
      </c>
      <c r="E96" s="23" t="s">
        <v>622</v>
      </c>
      <c r="F96" s="28">
        <f t="shared" si="13"/>
        <v>17.5</v>
      </c>
      <c r="G96" s="28"/>
      <c r="H96" s="28">
        <v>17.5</v>
      </c>
      <c r="I96" s="28"/>
      <c r="J96" s="31">
        <v>12000</v>
      </c>
      <c r="K96" s="31" t="s">
        <v>1011</v>
      </c>
      <c r="L96" s="31">
        <v>0</v>
      </c>
      <c r="M96" s="31">
        <v>2000</v>
      </c>
      <c r="N96" s="28">
        <v>0</v>
      </c>
      <c r="O96" s="28">
        <v>0</v>
      </c>
      <c r="P96" s="28" t="s">
        <v>1015</v>
      </c>
      <c r="Q96" s="28">
        <v>0</v>
      </c>
      <c r="R96" s="28">
        <v>0</v>
      </c>
      <c r="S96" s="28">
        <v>0</v>
      </c>
      <c r="T96" s="28">
        <v>17.5</v>
      </c>
      <c r="U96" s="22">
        <v>0</v>
      </c>
      <c r="V96" s="22">
        <v>0</v>
      </c>
      <c r="W96" s="23"/>
      <c r="X96" s="41"/>
    </row>
    <row r="97" s="13" customFormat="1" ht="65" customHeight="1" spans="1:24">
      <c r="A97" s="22">
        <v>15</v>
      </c>
      <c r="B97" s="23" t="s">
        <v>955</v>
      </c>
      <c r="C97" s="23" t="s">
        <v>956</v>
      </c>
      <c r="D97" s="23" t="s">
        <v>1016</v>
      </c>
      <c r="E97" s="23" t="s">
        <v>622</v>
      </c>
      <c r="F97" s="28">
        <f t="shared" si="13"/>
        <v>15.4</v>
      </c>
      <c r="G97" s="28"/>
      <c r="H97" s="28"/>
      <c r="I97" s="28">
        <v>15.4</v>
      </c>
      <c r="J97" s="31">
        <v>16940</v>
      </c>
      <c r="K97" s="31" t="s">
        <v>1011</v>
      </c>
      <c r="L97" s="31"/>
      <c r="M97" s="31">
        <v>2000</v>
      </c>
      <c r="N97" s="28">
        <v>0</v>
      </c>
      <c r="O97" s="28">
        <v>0</v>
      </c>
      <c r="P97" s="28" t="s">
        <v>1017</v>
      </c>
      <c r="Q97" s="28">
        <v>0</v>
      </c>
      <c r="R97" s="28">
        <v>0</v>
      </c>
      <c r="S97" s="28">
        <v>0</v>
      </c>
      <c r="T97" s="28">
        <v>15.4</v>
      </c>
      <c r="U97" s="22">
        <v>0</v>
      </c>
      <c r="V97" s="22">
        <v>0</v>
      </c>
      <c r="W97" s="23"/>
      <c r="X97" s="41"/>
    </row>
    <row r="98" s="13" customFormat="1" ht="65" customHeight="1" spans="1:24">
      <c r="A98" s="22">
        <v>16</v>
      </c>
      <c r="B98" s="23" t="s">
        <v>955</v>
      </c>
      <c r="C98" s="23" t="s">
        <v>1018</v>
      </c>
      <c r="D98" s="23" t="s">
        <v>1019</v>
      </c>
      <c r="E98" s="23" t="s">
        <v>622</v>
      </c>
      <c r="F98" s="28">
        <f t="shared" si="13"/>
        <v>15.84</v>
      </c>
      <c r="G98" s="28"/>
      <c r="H98" s="28"/>
      <c r="I98" s="28">
        <v>15.84</v>
      </c>
      <c r="J98" s="31">
        <v>15000</v>
      </c>
      <c r="K98" s="31" t="s">
        <v>1011</v>
      </c>
      <c r="L98" s="31">
        <v>2000</v>
      </c>
      <c r="M98" s="31">
        <v>2000</v>
      </c>
      <c r="N98" s="28">
        <v>0</v>
      </c>
      <c r="O98" s="28">
        <v>0</v>
      </c>
      <c r="P98" s="28" t="s">
        <v>1020</v>
      </c>
      <c r="Q98" s="28">
        <v>0</v>
      </c>
      <c r="R98" s="28">
        <v>0</v>
      </c>
      <c r="S98" s="28">
        <v>0</v>
      </c>
      <c r="T98" s="28">
        <v>15.84</v>
      </c>
      <c r="U98" s="22">
        <v>0</v>
      </c>
      <c r="V98" s="22">
        <v>0</v>
      </c>
      <c r="W98" s="23"/>
      <c r="X98" s="41"/>
    </row>
    <row r="99" s="11" customFormat="1" ht="65" customHeight="1" spans="1:24">
      <c r="A99" s="21"/>
      <c r="B99" s="21"/>
      <c r="C99" s="21"/>
      <c r="D99" s="21" t="s">
        <v>1021</v>
      </c>
      <c r="E99" s="21"/>
      <c r="F99" s="27">
        <f>SUBTOTAL(9,F100:F111)</f>
        <v>134.889</v>
      </c>
      <c r="G99" s="27">
        <f>SUBTOTAL(9,G100:G111)</f>
        <v>22.53</v>
      </c>
      <c r="H99" s="27">
        <f>SUBTOTAL(9,H100:H111)</f>
        <v>106.259</v>
      </c>
      <c r="I99" s="27">
        <f>SUBTOTAL(9,I100:I111)</f>
        <v>6.1</v>
      </c>
      <c r="J99" s="21">
        <f>SUBTOTAL(9,J100:J111)</f>
        <v>498929.37</v>
      </c>
      <c r="K99" s="21"/>
      <c r="L99" s="21">
        <f>SUBTOTAL(9,L100:L111)</f>
        <v>200278</v>
      </c>
      <c r="M99" s="21">
        <f>SUBTOTAL(9,M100:M111)</f>
        <v>20999.3</v>
      </c>
      <c r="N99" s="27">
        <f>SUBTOTAL(9,N100:N111)</f>
        <v>3.72</v>
      </c>
      <c r="O99" s="21">
        <f>SUBTOTAL(9,O100:O111)</f>
        <v>40.2</v>
      </c>
      <c r="P99" s="27">
        <f>SUBTOTAL(9,P100:P109)</f>
        <v>0</v>
      </c>
      <c r="Q99" s="27">
        <f>SUBTOTAL(9,Q100:Q111)</f>
        <v>3.72</v>
      </c>
      <c r="R99" s="27">
        <f>SUBTOTAL(9,R100:R111)</f>
        <v>8</v>
      </c>
      <c r="S99" s="27">
        <f>SUBTOTAL(9,S100:S111)</f>
        <v>82</v>
      </c>
      <c r="T99" s="27">
        <f>SUBTOTAL(9,T100:T111)</f>
        <v>22.86</v>
      </c>
      <c r="U99" s="22">
        <v>0</v>
      </c>
      <c r="V99" s="22">
        <v>0</v>
      </c>
      <c r="W99" s="21"/>
      <c r="X99" s="39"/>
    </row>
    <row r="100" s="13" customFormat="1" ht="65" customHeight="1" spans="1:24">
      <c r="A100" s="22">
        <v>1</v>
      </c>
      <c r="B100" s="23" t="s">
        <v>1022</v>
      </c>
      <c r="C100" s="23" t="s">
        <v>1023</v>
      </c>
      <c r="D100" s="23" t="s">
        <v>1024</v>
      </c>
      <c r="E100" s="23" t="s">
        <v>584</v>
      </c>
      <c r="F100" s="28">
        <f t="shared" ref="F100:F109" si="14">SUM(G100:I100)</f>
        <v>10.07</v>
      </c>
      <c r="G100" s="28">
        <v>10.07</v>
      </c>
      <c r="H100" s="28"/>
      <c r="I100" s="28"/>
      <c r="J100" s="31">
        <v>146000</v>
      </c>
      <c r="K100" s="31" t="s">
        <v>1025</v>
      </c>
      <c r="L100" s="31">
        <v>96162</v>
      </c>
      <c r="M100" s="31">
        <v>0</v>
      </c>
      <c r="N100" s="28">
        <v>0</v>
      </c>
      <c r="O100" s="28">
        <v>5.91</v>
      </c>
      <c r="P100" s="28" t="s">
        <v>1026</v>
      </c>
      <c r="Q100" s="28">
        <v>0</v>
      </c>
      <c r="R100" s="28">
        <v>0</v>
      </c>
      <c r="S100" s="28">
        <v>5.91</v>
      </c>
      <c r="T100" s="28">
        <v>0</v>
      </c>
      <c r="U100" s="22" t="s">
        <v>1027</v>
      </c>
      <c r="V100" s="22" t="s">
        <v>1028</v>
      </c>
      <c r="W100" s="23"/>
      <c r="X100" s="41"/>
    </row>
    <row r="101" s="13" customFormat="1" ht="65" customHeight="1" spans="1:24">
      <c r="A101" s="22">
        <v>2</v>
      </c>
      <c r="B101" s="23" t="s">
        <v>1022</v>
      </c>
      <c r="C101" s="23" t="s">
        <v>1029</v>
      </c>
      <c r="D101" s="23" t="s">
        <v>1030</v>
      </c>
      <c r="E101" s="23" t="s">
        <v>584</v>
      </c>
      <c r="F101" s="28">
        <f t="shared" si="14"/>
        <v>4.22</v>
      </c>
      <c r="G101" s="28">
        <v>4.22</v>
      </c>
      <c r="H101" s="28"/>
      <c r="I101" s="28"/>
      <c r="J101" s="31">
        <v>12000</v>
      </c>
      <c r="K101" s="31" t="s">
        <v>1031</v>
      </c>
      <c r="L101" s="31">
        <v>100</v>
      </c>
      <c r="M101" s="31">
        <v>2000</v>
      </c>
      <c r="N101" s="28">
        <v>1.22</v>
      </c>
      <c r="O101" s="28">
        <v>0</v>
      </c>
      <c r="P101" s="28" t="s">
        <v>1032</v>
      </c>
      <c r="Q101" s="28">
        <v>1.22</v>
      </c>
      <c r="R101" s="28">
        <v>0</v>
      </c>
      <c r="S101" s="28">
        <v>3</v>
      </c>
      <c r="T101" s="28">
        <v>0</v>
      </c>
      <c r="U101" s="22" t="s">
        <v>1033</v>
      </c>
      <c r="V101" s="22" t="s">
        <v>1034</v>
      </c>
      <c r="W101" s="23"/>
      <c r="X101" s="41"/>
    </row>
    <row r="102" s="13" customFormat="1" ht="65" customHeight="1" spans="1:24">
      <c r="A102" s="22">
        <v>3</v>
      </c>
      <c r="B102" s="23" t="s">
        <v>1022</v>
      </c>
      <c r="C102" s="23" t="s">
        <v>1023</v>
      </c>
      <c r="D102" s="23" t="s">
        <v>1035</v>
      </c>
      <c r="E102" s="23" t="s">
        <v>622</v>
      </c>
      <c r="F102" s="28">
        <f t="shared" si="14"/>
        <v>12.62</v>
      </c>
      <c r="G102" s="28"/>
      <c r="H102" s="28">
        <v>9.02</v>
      </c>
      <c r="I102" s="28">
        <v>3.6</v>
      </c>
      <c r="J102" s="31">
        <v>19127.57</v>
      </c>
      <c r="K102" s="31" t="s">
        <v>1036</v>
      </c>
      <c r="L102" s="31">
        <v>6136</v>
      </c>
      <c r="M102" s="31">
        <v>0</v>
      </c>
      <c r="N102" s="28">
        <v>0</v>
      </c>
      <c r="O102" s="28">
        <v>0</v>
      </c>
      <c r="P102" s="28" t="s">
        <v>1037</v>
      </c>
      <c r="Q102" s="28">
        <v>0</v>
      </c>
      <c r="R102" s="28">
        <v>0</v>
      </c>
      <c r="S102" s="28">
        <v>0</v>
      </c>
      <c r="T102" s="28">
        <v>12.62</v>
      </c>
      <c r="U102" s="22" t="s">
        <v>1038</v>
      </c>
      <c r="V102" s="22" t="s">
        <v>1039</v>
      </c>
      <c r="W102" s="23"/>
      <c r="X102" s="41"/>
    </row>
    <row r="103" s="13" customFormat="1" ht="65" customHeight="1" spans="1:24">
      <c r="A103" s="22">
        <v>4</v>
      </c>
      <c r="B103" s="23" t="s">
        <v>1022</v>
      </c>
      <c r="C103" s="23" t="s">
        <v>1023</v>
      </c>
      <c r="D103" s="23" t="s">
        <v>1040</v>
      </c>
      <c r="E103" s="23" t="s">
        <v>622</v>
      </c>
      <c r="F103" s="28">
        <f t="shared" si="14"/>
        <v>15.5</v>
      </c>
      <c r="G103" s="28"/>
      <c r="H103" s="28">
        <v>15.5</v>
      </c>
      <c r="I103" s="28"/>
      <c r="J103" s="31">
        <v>71970.4</v>
      </c>
      <c r="K103" s="31" t="s">
        <v>794</v>
      </c>
      <c r="L103" s="31">
        <v>16373</v>
      </c>
      <c r="M103" s="31">
        <v>3000</v>
      </c>
      <c r="N103" s="28">
        <v>0</v>
      </c>
      <c r="O103" s="28">
        <v>0</v>
      </c>
      <c r="P103" s="28" t="s">
        <v>1041</v>
      </c>
      <c r="Q103" s="28">
        <v>0</v>
      </c>
      <c r="R103" s="28">
        <v>0</v>
      </c>
      <c r="S103" s="28">
        <v>15.5</v>
      </c>
      <c r="T103" s="28">
        <v>0</v>
      </c>
      <c r="U103" s="22" t="s">
        <v>1038</v>
      </c>
      <c r="V103" s="22" t="s">
        <v>1039</v>
      </c>
      <c r="W103" s="23"/>
      <c r="X103" s="41"/>
    </row>
    <row r="104" s="13" customFormat="1" ht="65" customHeight="1" spans="1:24">
      <c r="A104" s="22">
        <v>5</v>
      </c>
      <c r="B104" s="23" t="s">
        <v>1022</v>
      </c>
      <c r="C104" s="23" t="s">
        <v>1023</v>
      </c>
      <c r="D104" s="23" t="s">
        <v>1042</v>
      </c>
      <c r="E104" s="23" t="s">
        <v>622</v>
      </c>
      <c r="F104" s="28">
        <f t="shared" si="14"/>
        <v>16.2</v>
      </c>
      <c r="G104" s="28"/>
      <c r="H104" s="28">
        <v>16.2</v>
      </c>
      <c r="I104" s="28"/>
      <c r="J104" s="31">
        <v>17270.1</v>
      </c>
      <c r="K104" s="31" t="s">
        <v>1043</v>
      </c>
      <c r="L104" s="31">
        <v>11766</v>
      </c>
      <c r="M104" s="31">
        <v>2000</v>
      </c>
      <c r="N104" s="28">
        <v>0</v>
      </c>
      <c r="O104" s="28">
        <v>15.8</v>
      </c>
      <c r="P104" s="28" t="s">
        <v>1044</v>
      </c>
      <c r="Q104" s="28">
        <v>0</v>
      </c>
      <c r="R104" s="28">
        <v>0</v>
      </c>
      <c r="S104" s="28">
        <v>15.8</v>
      </c>
      <c r="T104" s="28">
        <v>0</v>
      </c>
      <c r="U104" s="22" t="s">
        <v>1045</v>
      </c>
      <c r="V104" s="22" t="s">
        <v>1046</v>
      </c>
      <c r="W104" s="23"/>
      <c r="X104" s="41"/>
    </row>
    <row r="105" s="13" customFormat="1" ht="65" customHeight="1" spans="1:24">
      <c r="A105" s="22">
        <v>6</v>
      </c>
      <c r="B105" s="23" t="s">
        <v>1022</v>
      </c>
      <c r="C105" s="23" t="s">
        <v>1047</v>
      </c>
      <c r="D105" s="23" t="s">
        <v>1048</v>
      </c>
      <c r="E105" s="23" t="s">
        <v>622</v>
      </c>
      <c r="F105" s="28">
        <f t="shared" si="14"/>
        <v>8.24</v>
      </c>
      <c r="G105" s="28">
        <v>8.24</v>
      </c>
      <c r="H105" s="28"/>
      <c r="I105" s="28"/>
      <c r="J105" s="31">
        <v>72913</v>
      </c>
      <c r="K105" s="31" t="s">
        <v>1049</v>
      </c>
      <c r="L105" s="31">
        <v>37539</v>
      </c>
      <c r="M105" s="31">
        <v>0</v>
      </c>
      <c r="N105" s="28">
        <v>0</v>
      </c>
      <c r="O105" s="28">
        <v>2.4</v>
      </c>
      <c r="P105" s="28" t="s">
        <v>1050</v>
      </c>
      <c r="Q105" s="28">
        <v>0</v>
      </c>
      <c r="R105" s="28">
        <v>0</v>
      </c>
      <c r="S105" s="28">
        <v>0</v>
      </c>
      <c r="T105" s="28">
        <v>2.4</v>
      </c>
      <c r="U105" s="22" t="s">
        <v>1051</v>
      </c>
      <c r="V105" s="22" t="s">
        <v>1052</v>
      </c>
      <c r="W105" s="23"/>
      <c r="X105" s="41"/>
    </row>
    <row r="106" s="13" customFormat="1" ht="65" customHeight="1" spans="1:24">
      <c r="A106" s="22">
        <v>7</v>
      </c>
      <c r="B106" s="23" t="s">
        <v>1022</v>
      </c>
      <c r="C106" s="23" t="s">
        <v>1047</v>
      </c>
      <c r="D106" s="23" t="s">
        <v>1053</v>
      </c>
      <c r="E106" s="23" t="s">
        <v>622</v>
      </c>
      <c r="F106" s="28">
        <f t="shared" si="14"/>
        <v>6.065</v>
      </c>
      <c r="G106" s="28"/>
      <c r="H106" s="28">
        <v>6.065</v>
      </c>
      <c r="I106" s="28"/>
      <c r="J106" s="31">
        <v>24412</v>
      </c>
      <c r="K106" s="31" t="s">
        <v>1054</v>
      </c>
      <c r="L106" s="31">
        <v>5100</v>
      </c>
      <c r="M106" s="31">
        <v>0</v>
      </c>
      <c r="N106" s="28">
        <v>0</v>
      </c>
      <c r="O106" s="28">
        <v>1</v>
      </c>
      <c r="P106" s="28" t="s">
        <v>1055</v>
      </c>
      <c r="Q106" s="28">
        <v>0</v>
      </c>
      <c r="R106" s="28">
        <v>1</v>
      </c>
      <c r="S106" s="28">
        <v>0</v>
      </c>
      <c r="T106" s="28">
        <v>0</v>
      </c>
      <c r="U106" s="22" t="s">
        <v>1056</v>
      </c>
      <c r="V106" s="22" t="s">
        <v>1057</v>
      </c>
      <c r="W106" s="23"/>
      <c r="X106" s="41"/>
    </row>
    <row r="107" s="13" customFormat="1" ht="85" customHeight="1" spans="1:24">
      <c r="A107" s="22">
        <v>8</v>
      </c>
      <c r="B107" s="23" t="s">
        <v>1022</v>
      </c>
      <c r="C107" s="23" t="s">
        <v>1047</v>
      </c>
      <c r="D107" s="23" t="s">
        <v>1058</v>
      </c>
      <c r="E107" s="23" t="s">
        <v>622</v>
      </c>
      <c r="F107" s="28">
        <f t="shared" si="14"/>
        <v>10.43</v>
      </c>
      <c r="G107" s="28"/>
      <c r="H107" s="28">
        <v>10.43</v>
      </c>
      <c r="I107" s="28"/>
      <c r="J107" s="31">
        <v>21200</v>
      </c>
      <c r="K107" s="45" t="s">
        <v>1059</v>
      </c>
      <c r="L107" s="31">
        <v>15700</v>
      </c>
      <c r="M107" s="31">
        <v>0</v>
      </c>
      <c r="N107" s="28">
        <v>0</v>
      </c>
      <c r="O107" s="28">
        <v>7.84</v>
      </c>
      <c r="P107" s="28" t="s">
        <v>1060</v>
      </c>
      <c r="Q107" s="28">
        <v>0</v>
      </c>
      <c r="R107" s="28">
        <v>0</v>
      </c>
      <c r="S107" s="28">
        <v>0</v>
      </c>
      <c r="T107" s="28">
        <v>7.84</v>
      </c>
      <c r="U107" s="22" t="s">
        <v>1061</v>
      </c>
      <c r="V107" s="22" t="s">
        <v>1062</v>
      </c>
      <c r="W107" s="23"/>
      <c r="X107" s="41"/>
    </row>
    <row r="108" s="13" customFormat="1" ht="65" customHeight="1" spans="1:24">
      <c r="A108" s="22">
        <v>9</v>
      </c>
      <c r="B108" s="23" t="s">
        <v>1022</v>
      </c>
      <c r="C108" s="23" t="s">
        <v>1047</v>
      </c>
      <c r="D108" s="23" t="s">
        <v>1063</v>
      </c>
      <c r="E108" s="23" t="s">
        <v>622</v>
      </c>
      <c r="F108" s="28">
        <f t="shared" si="14"/>
        <v>29.09</v>
      </c>
      <c r="G108" s="28"/>
      <c r="H108" s="28">
        <v>29.09</v>
      </c>
      <c r="I108" s="28"/>
      <c r="J108" s="31">
        <v>59639</v>
      </c>
      <c r="K108" s="31" t="s">
        <v>759</v>
      </c>
      <c r="L108" s="31">
        <v>6300</v>
      </c>
      <c r="M108" s="31">
        <v>4000</v>
      </c>
      <c r="N108" s="28">
        <v>0</v>
      </c>
      <c r="O108" s="28">
        <v>0</v>
      </c>
      <c r="P108" s="28" t="s">
        <v>1064</v>
      </c>
      <c r="Q108" s="28">
        <v>0</v>
      </c>
      <c r="R108" s="28">
        <v>0</v>
      </c>
      <c r="S108" s="28">
        <v>29.09</v>
      </c>
      <c r="T108" s="28">
        <v>0</v>
      </c>
      <c r="U108" s="22" t="s">
        <v>1065</v>
      </c>
      <c r="V108" s="22" t="s">
        <v>1066</v>
      </c>
      <c r="W108" s="23"/>
      <c r="X108" s="41" t="s">
        <v>1067</v>
      </c>
    </row>
    <row r="109" s="13" customFormat="1" ht="65" customHeight="1" spans="1:24">
      <c r="A109" s="22">
        <v>10</v>
      </c>
      <c r="B109" s="23" t="s">
        <v>1022</v>
      </c>
      <c r="C109" s="23" t="s">
        <v>1029</v>
      </c>
      <c r="D109" s="23" t="s">
        <v>1068</v>
      </c>
      <c r="E109" s="23" t="s">
        <v>622</v>
      </c>
      <c r="F109" s="28">
        <f t="shared" si="14"/>
        <v>12.704</v>
      </c>
      <c r="G109" s="28"/>
      <c r="H109" s="28">
        <v>12.704</v>
      </c>
      <c r="I109" s="28"/>
      <c r="J109" s="31">
        <v>40600</v>
      </c>
      <c r="K109" s="31" t="s">
        <v>1069</v>
      </c>
      <c r="L109" s="31">
        <v>5102</v>
      </c>
      <c r="M109" s="31">
        <v>2000</v>
      </c>
      <c r="N109" s="28">
        <v>0</v>
      </c>
      <c r="O109" s="28">
        <v>0</v>
      </c>
      <c r="P109" s="28" t="s">
        <v>1070</v>
      </c>
      <c r="Q109" s="28">
        <v>0</v>
      </c>
      <c r="R109" s="28">
        <v>0</v>
      </c>
      <c r="S109" s="28">
        <v>12.7</v>
      </c>
      <c r="T109" s="28">
        <v>0</v>
      </c>
      <c r="U109" s="22" t="s">
        <v>1071</v>
      </c>
      <c r="V109" s="22" t="s">
        <v>1072</v>
      </c>
      <c r="W109" s="23"/>
      <c r="X109" s="41"/>
    </row>
    <row r="110" s="15" customFormat="1" ht="65" customHeight="1" spans="1:47">
      <c r="A110" s="22">
        <v>11</v>
      </c>
      <c r="B110" s="23" t="s">
        <v>1022</v>
      </c>
      <c r="C110" s="43" t="s">
        <v>1073</v>
      </c>
      <c r="D110" s="43" t="s">
        <v>1074</v>
      </c>
      <c r="E110" s="23"/>
      <c r="F110" s="44">
        <v>2.5</v>
      </c>
      <c r="G110" s="28"/>
      <c r="H110" s="28"/>
      <c r="I110" s="44">
        <v>2.5</v>
      </c>
      <c r="J110" s="44">
        <v>1999.3</v>
      </c>
      <c r="K110" s="44" t="s">
        <v>1075</v>
      </c>
      <c r="L110" s="31"/>
      <c r="M110" s="44">
        <v>1999.3</v>
      </c>
      <c r="N110" s="44">
        <v>2.5</v>
      </c>
      <c r="O110" s="44"/>
      <c r="P110" s="28" t="s">
        <v>1076</v>
      </c>
      <c r="Q110" s="44">
        <v>2.5</v>
      </c>
      <c r="R110" s="28"/>
      <c r="S110" s="28"/>
      <c r="T110" s="28"/>
      <c r="U110" s="22"/>
      <c r="V110" s="22"/>
      <c r="W110" s="41" t="s">
        <v>844</v>
      </c>
      <c r="X110" s="48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</row>
    <row r="111" s="13" customFormat="1" ht="65" customHeight="1" spans="1:24">
      <c r="A111" s="22">
        <v>12</v>
      </c>
      <c r="B111" s="23" t="s">
        <v>1022</v>
      </c>
      <c r="C111" s="23" t="s">
        <v>1047</v>
      </c>
      <c r="D111" s="23" t="s">
        <v>1077</v>
      </c>
      <c r="E111" s="23" t="s">
        <v>622</v>
      </c>
      <c r="F111" s="23">
        <v>7.25</v>
      </c>
      <c r="G111" s="23"/>
      <c r="H111" s="23">
        <v>7.25</v>
      </c>
      <c r="I111" s="23"/>
      <c r="J111" s="31">
        <v>11798</v>
      </c>
      <c r="K111" s="31" t="s">
        <v>1078</v>
      </c>
      <c r="L111" s="31"/>
      <c r="M111" s="31">
        <v>6000</v>
      </c>
      <c r="N111" s="28"/>
      <c r="O111" s="28">
        <v>7.25</v>
      </c>
      <c r="P111" s="28" t="s">
        <v>1079</v>
      </c>
      <c r="Q111" s="28"/>
      <c r="R111" s="28">
        <v>7</v>
      </c>
      <c r="S111" s="28"/>
      <c r="T111" s="28"/>
      <c r="U111" s="23" t="s">
        <v>1080</v>
      </c>
      <c r="V111" s="22"/>
      <c r="W111" s="23" t="s">
        <v>844</v>
      </c>
      <c r="X111" s="41"/>
    </row>
    <row r="112" s="11" customFormat="1" ht="65" customHeight="1" spans="1:24">
      <c r="A112" s="21"/>
      <c r="B112" s="21"/>
      <c r="C112" s="21"/>
      <c r="D112" s="21" t="s">
        <v>1081</v>
      </c>
      <c r="E112" s="21"/>
      <c r="F112" s="27">
        <f>SUBTOTAL(9,F113:F124)</f>
        <v>196.753</v>
      </c>
      <c r="G112" s="27">
        <f>SUBTOTAL(9,G113:G124)</f>
        <v>51.621</v>
      </c>
      <c r="H112" s="27">
        <f>SUBTOTAL(9,H113:H124)</f>
        <v>98.694</v>
      </c>
      <c r="I112" s="27">
        <f>SUBTOTAL(9,I113:I124)</f>
        <v>46.438</v>
      </c>
      <c r="J112" s="21">
        <f>SUBTOTAL(9,J113:J124)</f>
        <v>379814.44</v>
      </c>
      <c r="K112" s="21"/>
      <c r="L112" s="21">
        <f>SUBTOTAL(9,L113:L124)</f>
        <v>186311.5</v>
      </c>
      <c r="M112" s="21">
        <f>SUBTOTAL(9,M113:M124)</f>
        <v>80058.5</v>
      </c>
      <c r="N112" s="27">
        <f>SUBTOTAL(9,N113:N124)</f>
        <v>37.629</v>
      </c>
      <c r="O112" s="27">
        <f>SUBTOTAL(9,O113:O124)</f>
        <v>39.016</v>
      </c>
      <c r="P112" s="27">
        <f>SUBTOTAL(9,P113:P123)</f>
        <v>0</v>
      </c>
      <c r="Q112" s="27">
        <f>SUBTOTAL(9,Q113:Q124)</f>
        <v>37.629</v>
      </c>
      <c r="R112" s="27">
        <f>SUBTOTAL(9,R113:R124)</f>
        <v>27.186</v>
      </c>
      <c r="S112" s="27">
        <f>SUBTOTAL(9,S113:S124)</f>
        <v>4.772</v>
      </c>
      <c r="T112" s="27">
        <f>SUBTOTAL(9,T113:T124)</f>
        <v>73.113</v>
      </c>
      <c r="U112" s="22">
        <v>0</v>
      </c>
      <c r="V112" s="22">
        <v>0</v>
      </c>
      <c r="W112" s="21"/>
      <c r="X112" s="39"/>
    </row>
    <row r="113" s="13" customFormat="1" ht="65" customHeight="1" spans="1:24">
      <c r="A113" s="22">
        <v>1</v>
      </c>
      <c r="B113" s="23" t="s">
        <v>1082</v>
      </c>
      <c r="C113" s="23" t="s">
        <v>1083</v>
      </c>
      <c r="D113" s="23" t="s">
        <v>1084</v>
      </c>
      <c r="E113" s="23" t="s">
        <v>584</v>
      </c>
      <c r="F113" s="28">
        <f t="shared" ref="F113:F123" si="15">SUM(G113:I113)</f>
        <v>15.4</v>
      </c>
      <c r="G113" s="28">
        <v>15.4</v>
      </c>
      <c r="H113" s="28"/>
      <c r="I113" s="28"/>
      <c r="J113" s="31">
        <v>32023.5</v>
      </c>
      <c r="K113" s="32" t="s">
        <v>1085</v>
      </c>
      <c r="L113" s="31">
        <v>27023.5</v>
      </c>
      <c r="M113" s="31">
        <v>5000</v>
      </c>
      <c r="N113" s="28">
        <v>13</v>
      </c>
      <c r="O113" s="28">
        <v>0</v>
      </c>
      <c r="P113" s="37" t="s">
        <v>1086</v>
      </c>
      <c r="Q113" s="28">
        <v>13</v>
      </c>
      <c r="R113" s="28">
        <v>0</v>
      </c>
      <c r="S113" s="28">
        <v>0</v>
      </c>
      <c r="T113" s="28">
        <v>0</v>
      </c>
      <c r="U113" s="22" t="s">
        <v>1087</v>
      </c>
      <c r="V113" s="22" t="s">
        <v>1088</v>
      </c>
      <c r="W113" s="23"/>
      <c r="X113" s="41"/>
    </row>
    <row r="114" s="13" customFormat="1" ht="65" customHeight="1" spans="1:24">
      <c r="A114" s="22">
        <v>2</v>
      </c>
      <c r="B114" s="23" t="s">
        <v>1082</v>
      </c>
      <c r="C114" s="23" t="s">
        <v>1089</v>
      </c>
      <c r="D114" s="23" t="s">
        <v>1090</v>
      </c>
      <c r="E114" s="23" t="s">
        <v>584</v>
      </c>
      <c r="F114" s="28">
        <f t="shared" si="15"/>
        <v>16.886</v>
      </c>
      <c r="G114" s="28">
        <v>16.886</v>
      </c>
      <c r="H114" s="28"/>
      <c r="I114" s="28"/>
      <c r="J114" s="31">
        <v>52552</v>
      </c>
      <c r="K114" s="31" t="s">
        <v>1091</v>
      </c>
      <c r="L114" s="31">
        <v>20000</v>
      </c>
      <c r="M114" s="31">
        <v>14000</v>
      </c>
      <c r="N114" s="28">
        <v>0</v>
      </c>
      <c r="O114" s="28">
        <v>0</v>
      </c>
      <c r="P114" s="28" t="s">
        <v>1092</v>
      </c>
      <c r="Q114" s="28">
        <v>0</v>
      </c>
      <c r="R114" s="28">
        <v>12.186</v>
      </c>
      <c r="S114" s="28">
        <v>4.772</v>
      </c>
      <c r="T114" s="28">
        <v>0</v>
      </c>
      <c r="U114" s="22" t="s">
        <v>1093</v>
      </c>
      <c r="V114" s="22" t="s">
        <v>1094</v>
      </c>
      <c r="W114" s="23"/>
      <c r="X114" s="41"/>
    </row>
    <row r="115" s="13" customFormat="1" ht="65" customHeight="1" spans="1:24">
      <c r="A115" s="22">
        <v>3</v>
      </c>
      <c r="B115" s="23" t="s">
        <v>1082</v>
      </c>
      <c r="C115" s="23" t="s">
        <v>1095</v>
      </c>
      <c r="D115" s="23" t="s">
        <v>1096</v>
      </c>
      <c r="E115" s="23" t="s">
        <v>622</v>
      </c>
      <c r="F115" s="28">
        <f t="shared" si="15"/>
        <v>8.403</v>
      </c>
      <c r="G115" s="28"/>
      <c r="H115" s="28">
        <v>8.403</v>
      </c>
      <c r="I115" s="28"/>
      <c r="J115" s="31">
        <v>15645</v>
      </c>
      <c r="K115" s="31" t="s">
        <v>1097</v>
      </c>
      <c r="L115" s="31">
        <v>7823</v>
      </c>
      <c r="M115" s="31">
        <v>7822</v>
      </c>
      <c r="N115" s="28">
        <v>5.403</v>
      </c>
      <c r="O115" s="28">
        <v>0</v>
      </c>
      <c r="P115" s="28" t="s">
        <v>1098</v>
      </c>
      <c r="Q115" s="28">
        <v>5.403</v>
      </c>
      <c r="R115" s="28">
        <v>0</v>
      </c>
      <c r="S115" s="28">
        <v>0</v>
      </c>
      <c r="T115" s="28">
        <v>0</v>
      </c>
      <c r="U115" s="22" t="s">
        <v>1099</v>
      </c>
      <c r="V115" s="22" t="s">
        <v>1100</v>
      </c>
      <c r="W115" s="23"/>
      <c r="X115" s="41"/>
    </row>
    <row r="116" s="13" customFormat="1" ht="65" customHeight="1" spans="1:24">
      <c r="A116" s="22">
        <v>4</v>
      </c>
      <c r="B116" s="23" t="s">
        <v>1082</v>
      </c>
      <c r="C116" s="23" t="s">
        <v>1101</v>
      </c>
      <c r="D116" s="23" t="s">
        <v>1102</v>
      </c>
      <c r="E116" s="23" t="s">
        <v>622</v>
      </c>
      <c r="F116" s="28">
        <f t="shared" si="15"/>
        <v>24.44</v>
      </c>
      <c r="G116" s="28"/>
      <c r="H116" s="28">
        <v>11.15</v>
      </c>
      <c r="I116" s="28">
        <v>13.29</v>
      </c>
      <c r="J116" s="31">
        <v>40842</v>
      </c>
      <c r="K116" s="31" t="s">
        <v>1103</v>
      </c>
      <c r="L116" s="31">
        <v>28000</v>
      </c>
      <c r="M116" s="31">
        <v>3000</v>
      </c>
      <c r="N116" s="28">
        <v>0</v>
      </c>
      <c r="O116" s="28">
        <v>8.288</v>
      </c>
      <c r="P116" s="28" t="s">
        <v>1104</v>
      </c>
      <c r="Q116" s="28">
        <v>0</v>
      </c>
      <c r="R116" s="28">
        <v>0</v>
      </c>
      <c r="S116" s="28">
        <v>0</v>
      </c>
      <c r="T116" s="28">
        <v>8.288</v>
      </c>
      <c r="U116" s="22" t="s">
        <v>1105</v>
      </c>
      <c r="V116" s="22" t="s">
        <v>1106</v>
      </c>
      <c r="W116" s="23"/>
      <c r="X116" s="41"/>
    </row>
    <row r="117" s="13" customFormat="1" ht="121" customHeight="1" spans="1:24">
      <c r="A117" s="22">
        <v>5</v>
      </c>
      <c r="B117" s="23" t="s">
        <v>1082</v>
      </c>
      <c r="C117" s="23" t="s">
        <v>1107</v>
      </c>
      <c r="D117" s="23" t="s">
        <v>1108</v>
      </c>
      <c r="E117" s="23" t="s">
        <v>622</v>
      </c>
      <c r="F117" s="28">
        <f t="shared" si="15"/>
        <v>50.313</v>
      </c>
      <c r="G117" s="28">
        <v>2.849</v>
      </c>
      <c r="H117" s="28">
        <v>47.464</v>
      </c>
      <c r="I117" s="28"/>
      <c r="J117" s="31">
        <v>68853</v>
      </c>
      <c r="K117" s="31" t="s">
        <v>1109</v>
      </c>
      <c r="L117" s="31">
        <v>24000</v>
      </c>
      <c r="M117" s="31">
        <v>27500</v>
      </c>
      <c r="N117" s="28">
        <v>15</v>
      </c>
      <c r="O117" s="28" t="s">
        <v>1110</v>
      </c>
      <c r="P117" s="28" t="s">
        <v>1111</v>
      </c>
      <c r="Q117" s="28">
        <v>15</v>
      </c>
      <c r="R117" s="28">
        <v>15</v>
      </c>
      <c r="S117" s="28">
        <v>0</v>
      </c>
      <c r="T117" s="28">
        <v>0</v>
      </c>
      <c r="U117" s="22" t="s">
        <v>1112</v>
      </c>
      <c r="V117" s="22" t="s">
        <v>1113</v>
      </c>
      <c r="W117" s="23"/>
      <c r="X117" s="41" t="s">
        <v>1067</v>
      </c>
    </row>
    <row r="118" s="13" customFormat="1" ht="65" customHeight="1" spans="1:24">
      <c r="A118" s="22">
        <v>6</v>
      </c>
      <c r="B118" s="23" t="s">
        <v>1082</v>
      </c>
      <c r="C118" s="23" t="s">
        <v>1095</v>
      </c>
      <c r="D118" s="23" t="s">
        <v>1114</v>
      </c>
      <c r="E118" s="23" t="s">
        <v>622</v>
      </c>
      <c r="F118" s="28">
        <f t="shared" si="15"/>
        <v>19.339</v>
      </c>
      <c r="G118" s="28"/>
      <c r="H118" s="28">
        <v>19.339</v>
      </c>
      <c r="I118" s="28"/>
      <c r="J118" s="31">
        <v>33000</v>
      </c>
      <c r="K118" s="31" t="s">
        <v>998</v>
      </c>
      <c r="L118" s="31"/>
      <c r="M118" s="31">
        <v>1500</v>
      </c>
      <c r="N118" s="28">
        <v>0</v>
      </c>
      <c r="O118" s="28">
        <v>19.34</v>
      </c>
      <c r="P118" s="28" t="s">
        <v>1115</v>
      </c>
      <c r="Q118" s="28">
        <v>0</v>
      </c>
      <c r="R118" s="28">
        <v>0</v>
      </c>
      <c r="S118" s="28">
        <v>0</v>
      </c>
      <c r="T118" s="28">
        <v>19.339</v>
      </c>
      <c r="U118" s="22">
        <v>0</v>
      </c>
      <c r="V118" s="22">
        <v>0</v>
      </c>
      <c r="W118" s="23"/>
      <c r="X118" s="41"/>
    </row>
    <row r="119" s="13" customFormat="1" ht="65" customHeight="1" spans="1:24">
      <c r="A119" s="22">
        <v>7</v>
      </c>
      <c r="B119" s="23" t="s">
        <v>1082</v>
      </c>
      <c r="C119" s="23" t="s">
        <v>1095</v>
      </c>
      <c r="D119" s="23" t="s">
        <v>1116</v>
      </c>
      <c r="E119" s="23" t="s">
        <v>622</v>
      </c>
      <c r="F119" s="28">
        <f t="shared" si="15"/>
        <v>18.73</v>
      </c>
      <c r="G119" s="28"/>
      <c r="H119" s="28"/>
      <c r="I119" s="28">
        <v>18.73</v>
      </c>
      <c r="J119" s="31">
        <v>15861</v>
      </c>
      <c r="K119" s="31" t="s">
        <v>998</v>
      </c>
      <c r="L119" s="31"/>
      <c r="M119" s="31">
        <v>1000</v>
      </c>
      <c r="N119" s="28">
        <v>0</v>
      </c>
      <c r="O119" s="28">
        <v>0</v>
      </c>
      <c r="P119" s="28" t="s">
        <v>1117</v>
      </c>
      <c r="Q119" s="28">
        <v>0</v>
      </c>
      <c r="R119" s="28">
        <v>0</v>
      </c>
      <c r="S119" s="28">
        <v>0</v>
      </c>
      <c r="T119" s="28">
        <v>18.73</v>
      </c>
      <c r="U119" s="22">
        <v>0</v>
      </c>
      <c r="V119" s="22">
        <v>0</v>
      </c>
      <c r="W119" s="23"/>
      <c r="X119" s="41"/>
    </row>
    <row r="120" s="13" customFormat="1" ht="65" customHeight="1" spans="1:24">
      <c r="A120" s="22">
        <v>8</v>
      </c>
      <c r="B120" s="23" t="s">
        <v>1082</v>
      </c>
      <c r="C120" s="23" t="s">
        <v>1118</v>
      </c>
      <c r="D120" s="23" t="s">
        <v>1119</v>
      </c>
      <c r="E120" s="23" t="s">
        <v>622</v>
      </c>
      <c r="F120" s="28">
        <f t="shared" si="15"/>
        <v>12.338</v>
      </c>
      <c r="G120" s="28"/>
      <c r="H120" s="28">
        <v>12.338</v>
      </c>
      <c r="I120" s="28"/>
      <c r="J120" s="31">
        <v>10492.94</v>
      </c>
      <c r="K120" s="31" t="s">
        <v>1120</v>
      </c>
      <c r="L120" s="31"/>
      <c r="M120" s="31">
        <v>1200</v>
      </c>
      <c r="N120" s="28">
        <v>0</v>
      </c>
      <c r="O120" s="28">
        <v>0</v>
      </c>
      <c r="P120" s="28" t="s">
        <v>1121</v>
      </c>
      <c r="Q120" s="28">
        <v>0</v>
      </c>
      <c r="R120" s="28">
        <v>0</v>
      </c>
      <c r="S120" s="28">
        <v>0</v>
      </c>
      <c r="T120" s="28">
        <v>12.338</v>
      </c>
      <c r="U120" s="22">
        <v>0</v>
      </c>
      <c r="V120" s="22">
        <v>0</v>
      </c>
      <c r="W120" s="23"/>
      <c r="X120" s="41"/>
    </row>
    <row r="121" s="13" customFormat="1" ht="65" customHeight="1" spans="1:24">
      <c r="A121" s="22">
        <v>9</v>
      </c>
      <c r="B121" s="23" t="s">
        <v>1082</v>
      </c>
      <c r="C121" s="23" t="s">
        <v>1122</v>
      </c>
      <c r="D121" s="23" t="s">
        <v>1123</v>
      </c>
      <c r="E121" s="23" t="s">
        <v>645</v>
      </c>
      <c r="F121" s="28">
        <f t="shared" si="15"/>
        <v>16.46</v>
      </c>
      <c r="G121" s="28">
        <v>16.46</v>
      </c>
      <c r="H121" s="28"/>
      <c r="I121" s="28"/>
      <c r="J121" s="31">
        <v>87465</v>
      </c>
      <c r="K121" s="31" t="s">
        <v>1124</v>
      </c>
      <c r="L121" s="31">
        <v>77465</v>
      </c>
      <c r="M121" s="31">
        <v>10000</v>
      </c>
      <c r="N121" s="28">
        <v>4.2</v>
      </c>
      <c r="O121" s="28">
        <v>0</v>
      </c>
      <c r="P121" s="28" t="s">
        <v>1125</v>
      </c>
      <c r="Q121" s="28">
        <v>4.2</v>
      </c>
      <c r="R121" s="28">
        <v>0</v>
      </c>
      <c r="S121" s="28">
        <v>0</v>
      </c>
      <c r="T121" s="28">
        <v>0</v>
      </c>
      <c r="U121" s="22" t="s">
        <v>1126</v>
      </c>
      <c r="V121" s="22" t="s">
        <v>1127</v>
      </c>
      <c r="W121" s="23"/>
      <c r="X121" s="41"/>
    </row>
    <row r="122" s="13" customFormat="1" ht="65" customHeight="1" spans="1:24">
      <c r="A122" s="22">
        <v>10</v>
      </c>
      <c r="B122" s="23" t="s">
        <v>1082</v>
      </c>
      <c r="C122" s="23" t="s">
        <v>1122</v>
      </c>
      <c r="D122" s="23" t="s">
        <v>1128</v>
      </c>
      <c r="E122" s="23" t="s">
        <v>645</v>
      </c>
      <c r="F122" s="28">
        <f t="shared" si="15"/>
        <v>11.388</v>
      </c>
      <c r="G122" s="28"/>
      <c r="H122" s="28"/>
      <c r="I122" s="28">
        <v>11.388</v>
      </c>
      <c r="J122" s="31">
        <v>12887</v>
      </c>
      <c r="K122" s="31" t="s">
        <v>908</v>
      </c>
      <c r="L122" s="31">
        <v>2000</v>
      </c>
      <c r="M122" s="31">
        <v>4443.5</v>
      </c>
      <c r="N122" s="28">
        <v>0</v>
      </c>
      <c r="O122" s="28">
        <v>11.388</v>
      </c>
      <c r="P122" s="28" t="s">
        <v>1129</v>
      </c>
      <c r="Q122" s="28">
        <v>0</v>
      </c>
      <c r="R122" s="28">
        <v>0</v>
      </c>
      <c r="S122" s="28">
        <v>0</v>
      </c>
      <c r="T122" s="28">
        <v>11.388</v>
      </c>
      <c r="U122" s="22" t="s">
        <v>1130</v>
      </c>
      <c r="V122" s="22" t="s">
        <v>1131</v>
      </c>
      <c r="W122" s="23"/>
      <c r="X122" s="41"/>
    </row>
    <row r="123" s="13" customFormat="1" ht="65" customHeight="1" spans="1:24">
      <c r="A123" s="22">
        <v>11</v>
      </c>
      <c r="B123" s="23" t="s">
        <v>1082</v>
      </c>
      <c r="C123" s="23" t="s">
        <v>1122</v>
      </c>
      <c r="D123" s="23" t="s">
        <v>1132</v>
      </c>
      <c r="E123" s="23" t="s">
        <v>645</v>
      </c>
      <c r="F123" s="28">
        <f t="shared" si="15"/>
        <v>3.03</v>
      </c>
      <c r="G123" s="28"/>
      <c r="H123" s="28"/>
      <c r="I123" s="28">
        <v>3.03</v>
      </c>
      <c r="J123" s="31">
        <v>8000</v>
      </c>
      <c r="K123" s="31" t="s">
        <v>998</v>
      </c>
      <c r="L123" s="31">
        <v>0</v>
      </c>
      <c r="M123" s="31">
        <v>2400</v>
      </c>
      <c r="N123" s="28">
        <v>0</v>
      </c>
      <c r="O123" s="28">
        <v>0</v>
      </c>
      <c r="P123" s="28" t="s">
        <v>1133</v>
      </c>
      <c r="Q123" s="28">
        <v>0</v>
      </c>
      <c r="R123" s="28">
        <v>0</v>
      </c>
      <c r="S123" s="28">
        <v>0</v>
      </c>
      <c r="T123" s="28">
        <v>3.03</v>
      </c>
      <c r="U123" s="22">
        <v>0</v>
      </c>
      <c r="V123" s="22">
        <v>0</v>
      </c>
      <c r="W123" s="23"/>
      <c r="X123" s="41"/>
    </row>
    <row r="124" s="13" customFormat="1" ht="65" customHeight="1" spans="1:24">
      <c r="A124" s="22">
        <v>12</v>
      </c>
      <c r="B124" s="23" t="s">
        <v>1082</v>
      </c>
      <c r="C124" s="23" t="s">
        <v>1134</v>
      </c>
      <c r="D124" s="23" t="s">
        <v>1135</v>
      </c>
      <c r="E124" s="23" t="s">
        <v>622</v>
      </c>
      <c r="F124" s="30">
        <v>0.026</v>
      </c>
      <c r="G124" s="30">
        <v>0.026</v>
      </c>
      <c r="H124" s="23"/>
      <c r="I124" s="23"/>
      <c r="J124" s="31">
        <v>2193</v>
      </c>
      <c r="K124" s="31" t="s">
        <v>671</v>
      </c>
      <c r="L124" s="31"/>
      <c r="M124" s="31">
        <v>2193</v>
      </c>
      <c r="N124" s="46">
        <v>0.026</v>
      </c>
      <c r="O124" s="28"/>
      <c r="P124" s="28" t="s">
        <v>1136</v>
      </c>
      <c r="Q124" s="46">
        <v>0.026</v>
      </c>
      <c r="R124" s="28"/>
      <c r="S124" s="28"/>
      <c r="T124" s="28"/>
      <c r="U124" s="22" t="s">
        <v>1137</v>
      </c>
      <c r="V124" s="22" t="s">
        <v>1138</v>
      </c>
      <c r="W124" s="23" t="s">
        <v>844</v>
      </c>
      <c r="X124" s="41"/>
    </row>
    <row r="125" s="11" customFormat="1" ht="65" customHeight="1" spans="1:24">
      <c r="A125" s="21"/>
      <c r="B125" s="21"/>
      <c r="C125" s="21"/>
      <c r="D125" s="21" t="s">
        <v>1139</v>
      </c>
      <c r="E125" s="21"/>
      <c r="F125" s="27">
        <f>SUBTOTAL(9,F126:F134)</f>
        <v>106.95</v>
      </c>
      <c r="G125" s="27">
        <f>SUBTOTAL(9,G126:G134)</f>
        <v>11.148</v>
      </c>
      <c r="H125" s="27">
        <f>SUBTOTAL(9,H126:H134)</f>
        <v>70.147</v>
      </c>
      <c r="I125" s="27">
        <f>SUBTOTAL(9,I126:I134)</f>
        <v>25.655</v>
      </c>
      <c r="J125" s="21">
        <f>SUBTOTAL(9,J126:J134)</f>
        <v>221474.6142</v>
      </c>
      <c r="K125" s="21"/>
      <c r="L125" s="21">
        <f t="shared" ref="L125:T125" si="16">SUBTOTAL(9,L126:L134)</f>
        <v>43976</v>
      </c>
      <c r="M125" s="21">
        <f t="shared" si="16"/>
        <v>13376</v>
      </c>
      <c r="N125" s="27">
        <f t="shared" si="16"/>
        <v>3.48</v>
      </c>
      <c r="O125" s="27">
        <f t="shared" si="16"/>
        <v>49.947</v>
      </c>
      <c r="P125" s="27">
        <f t="shared" si="16"/>
        <v>0</v>
      </c>
      <c r="Q125" s="27">
        <f t="shared" si="16"/>
        <v>3.48</v>
      </c>
      <c r="R125" s="27">
        <f t="shared" si="16"/>
        <v>0</v>
      </c>
      <c r="S125" s="27">
        <f t="shared" si="16"/>
        <v>16.338</v>
      </c>
      <c r="T125" s="27">
        <f t="shared" si="16"/>
        <v>71.967</v>
      </c>
      <c r="U125" s="22">
        <v>0</v>
      </c>
      <c r="V125" s="22">
        <v>0</v>
      </c>
      <c r="W125" s="21"/>
      <c r="X125" s="39"/>
    </row>
    <row r="126" s="13" customFormat="1" ht="110" customHeight="1" spans="1:24">
      <c r="A126" s="22">
        <v>1</v>
      </c>
      <c r="B126" s="23" t="s">
        <v>1140</v>
      </c>
      <c r="C126" s="23" t="s">
        <v>1141</v>
      </c>
      <c r="D126" s="23" t="s">
        <v>1142</v>
      </c>
      <c r="E126" s="23" t="s">
        <v>584</v>
      </c>
      <c r="F126" s="28">
        <f t="shared" ref="F126:F134" si="17">SUM(G126:I126)</f>
        <v>4.978</v>
      </c>
      <c r="G126" s="28">
        <v>4.978</v>
      </c>
      <c r="H126" s="28"/>
      <c r="I126" s="28"/>
      <c r="J126" s="31">
        <v>30751</v>
      </c>
      <c r="K126" s="31" t="s">
        <v>1143</v>
      </c>
      <c r="L126" s="31">
        <v>25574</v>
      </c>
      <c r="M126" s="31">
        <v>1000</v>
      </c>
      <c r="N126" s="28">
        <v>0</v>
      </c>
      <c r="O126" s="28">
        <v>0</v>
      </c>
      <c r="P126" s="28" t="s">
        <v>1144</v>
      </c>
      <c r="Q126" s="28">
        <v>0</v>
      </c>
      <c r="R126" s="28">
        <v>0</v>
      </c>
      <c r="S126" s="28">
        <v>4.338</v>
      </c>
      <c r="T126" s="28">
        <v>0</v>
      </c>
      <c r="U126" s="22" t="s">
        <v>1145</v>
      </c>
      <c r="V126" s="22" t="s">
        <v>1146</v>
      </c>
      <c r="W126" s="23"/>
      <c r="X126" s="41"/>
    </row>
    <row r="127" s="13" customFormat="1" ht="65" customHeight="1" spans="1:24">
      <c r="A127" s="22">
        <v>2</v>
      </c>
      <c r="B127" s="23" t="s">
        <v>1140</v>
      </c>
      <c r="C127" s="23" t="s">
        <v>1147</v>
      </c>
      <c r="D127" s="23" t="s">
        <v>1148</v>
      </c>
      <c r="E127" s="23" t="s">
        <v>584</v>
      </c>
      <c r="F127" s="28">
        <f t="shared" si="17"/>
        <v>12</v>
      </c>
      <c r="G127" s="28"/>
      <c r="H127" s="28">
        <v>12</v>
      </c>
      <c r="I127" s="28"/>
      <c r="J127" s="31">
        <v>19214.5</v>
      </c>
      <c r="K127" s="31" t="s">
        <v>1149</v>
      </c>
      <c r="L127" s="31">
        <v>12542</v>
      </c>
      <c r="M127" s="31">
        <v>3000</v>
      </c>
      <c r="N127" s="28">
        <v>0</v>
      </c>
      <c r="O127" s="28">
        <v>0</v>
      </c>
      <c r="P127" s="28" t="s">
        <v>1150</v>
      </c>
      <c r="Q127" s="28">
        <v>0</v>
      </c>
      <c r="R127" s="28">
        <v>0</v>
      </c>
      <c r="S127" s="28">
        <v>12</v>
      </c>
      <c r="T127" s="28">
        <v>0</v>
      </c>
      <c r="U127" s="22" t="s">
        <v>1151</v>
      </c>
      <c r="V127" s="22" t="s">
        <v>1152</v>
      </c>
      <c r="W127" s="23"/>
      <c r="X127" s="41"/>
    </row>
    <row r="128" s="13" customFormat="1" ht="65" customHeight="1" spans="1:24">
      <c r="A128" s="22">
        <v>3</v>
      </c>
      <c r="B128" s="23" t="s">
        <v>1140</v>
      </c>
      <c r="C128" s="23" t="s">
        <v>1153</v>
      </c>
      <c r="D128" s="23" t="s">
        <v>1154</v>
      </c>
      <c r="E128" s="23" t="s">
        <v>584</v>
      </c>
      <c r="F128" s="28">
        <f t="shared" si="17"/>
        <v>6.17</v>
      </c>
      <c r="G128" s="28">
        <v>6.17</v>
      </c>
      <c r="H128" s="28"/>
      <c r="I128" s="28"/>
      <c r="J128" s="31">
        <v>35456.98</v>
      </c>
      <c r="K128" s="31" t="s">
        <v>1155</v>
      </c>
      <c r="L128" s="31"/>
      <c r="M128" s="31">
        <v>1000</v>
      </c>
      <c r="N128" s="28">
        <v>0</v>
      </c>
      <c r="O128" s="28">
        <v>0</v>
      </c>
      <c r="P128" s="28" t="s">
        <v>1156</v>
      </c>
      <c r="Q128" s="28">
        <v>0</v>
      </c>
      <c r="R128" s="28">
        <v>0</v>
      </c>
      <c r="S128" s="28">
        <v>0</v>
      </c>
      <c r="T128" s="28">
        <v>6.17</v>
      </c>
      <c r="U128" s="22">
        <v>0</v>
      </c>
      <c r="V128" s="22">
        <v>0</v>
      </c>
      <c r="W128" s="23"/>
      <c r="X128" s="41"/>
    </row>
    <row r="129" s="13" customFormat="1" ht="65" customHeight="1" spans="1:24">
      <c r="A129" s="22">
        <v>4</v>
      </c>
      <c r="B129" s="23" t="s">
        <v>1140</v>
      </c>
      <c r="C129" s="23" t="s">
        <v>1153</v>
      </c>
      <c r="D129" s="23" t="s">
        <v>1157</v>
      </c>
      <c r="E129" s="23" t="s">
        <v>622</v>
      </c>
      <c r="F129" s="28">
        <f t="shared" si="17"/>
        <v>26.771</v>
      </c>
      <c r="G129" s="28"/>
      <c r="H129" s="28">
        <v>26.771</v>
      </c>
      <c r="I129" s="28"/>
      <c r="J129" s="31">
        <v>34847.1985</v>
      </c>
      <c r="K129" s="31" t="s">
        <v>1158</v>
      </c>
      <c r="L129" s="31"/>
      <c r="M129" s="31">
        <v>1000</v>
      </c>
      <c r="N129" s="28">
        <v>0</v>
      </c>
      <c r="O129" s="28">
        <v>26.771</v>
      </c>
      <c r="P129" s="28" t="s">
        <v>1159</v>
      </c>
      <c r="Q129" s="28">
        <v>0</v>
      </c>
      <c r="R129" s="28">
        <v>0</v>
      </c>
      <c r="S129" s="28">
        <v>0</v>
      </c>
      <c r="T129" s="28">
        <v>26.771</v>
      </c>
      <c r="U129" s="22" t="s">
        <v>1160</v>
      </c>
      <c r="V129" s="22" t="s">
        <v>1161</v>
      </c>
      <c r="W129" s="23"/>
      <c r="X129" s="41"/>
    </row>
    <row r="130" s="13" customFormat="1" ht="120" customHeight="1" spans="1:24">
      <c r="A130" s="22">
        <v>5</v>
      </c>
      <c r="B130" s="23" t="s">
        <v>1140</v>
      </c>
      <c r="C130" s="23" t="s">
        <v>1162</v>
      </c>
      <c r="D130" s="23" t="s">
        <v>1163</v>
      </c>
      <c r="E130" s="23" t="s">
        <v>622</v>
      </c>
      <c r="F130" s="28">
        <f t="shared" si="17"/>
        <v>18.2</v>
      </c>
      <c r="G130" s="28"/>
      <c r="H130" s="28">
        <v>18.2</v>
      </c>
      <c r="I130" s="28"/>
      <c r="J130" s="31">
        <v>41964</v>
      </c>
      <c r="K130" s="31" t="s">
        <v>1164</v>
      </c>
      <c r="L130" s="31">
        <v>5860</v>
      </c>
      <c r="M130" s="31">
        <v>500</v>
      </c>
      <c r="N130" s="28">
        <v>0</v>
      </c>
      <c r="O130" s="28"/>
      <c r="P130" s="28" t="s">
        <v>1165</v>
      </c>
      <c r="Q130" s="28">
        <v>0</v>
      </c>
      <c r="R130" s="28">
        <v>0</v>
      </c>
      <c r="S130" s="28"/>
      <c r="T130" s="28">
        <v>15.85</v>
      </c>
      <c r="U130" s="22" t="s">
        <v>1166</v>
      </c>
      <c r="V130" s="22" t="s">
        <v>1167</v>
      </c>
      <c r="W130" s="23"/>
      <c r="X130" s="41" t="s">
        <v>689</v>
      </c>
    </row>
    <row r="131" s="13" customFormat="1" ht="65" customHeight="1" spans="1:24">
      <c r="A131" s="22">
        <v>6</v>
      </c>
      <c r="B131" s="23" t="s">
        <v>1140</v>
      </c>
      <c r="C131" s="23" t="s">
        <v>1168</v>
      </c>
      <c r="D131" s="23" t="s">
        <v>1169</v>
      </c>
      <c r="E131" s="23" t="s">
        <v>622</v>
      </c>
      <c r="F131" s="28">
        <f t="shared" si="17"/>
        <v>22.175</v>
      </c>
      <c r="G131" s="28"/>
      <c r="H131" s="28"/>
      <c r="I131" s="28">
        <v>22.175</v>
      </c>
      <c r="J131" s="31">
        <v>25544.55</v>
      </c>
      <c r="K131" s="31" t="s">
        <v>1170</v>
      </c>
      <c r="L131" s="31"/>
      <c r="M131" s="31">
        <v>2000</v>
      </c>
      <c r="N131" s="28">
        <v>0</v>
      </c>
      <c r="O131" s="28">
        <v>10</v>
      </c>
      <c r="P131" s="28" t="s">
        <v>1171</v>
      </c>
      <c r="Q131" s="28">
        <v>0</v>
      </c>
      <c r="R131" s="28">
        <v>0</v>
      </c>
      <c r="S131" s="28">
        <v>0</v>
      </c>
      <c r="T131" s="28">
        <v>10</v>
      </c>
      <c r="U131" s="22" t="s">
        <v>1172</v>
      </c>
      <c r="V131" s="22" t="s">
        <v>1173</v>
      </c>
      <c r="W131" s="23"/>
      <c r="X131" s="41"/>
    </row>
    <row r="132" s="13" customFormat="1" ht="65" customHeight="1" spans="1:24">
      <c r="A132" s="22">
        <v>7</v>
      </c>
      <c r="B132" s="23" t="s">
        <v>1140</v>
      </c>
      <c r="C132" s="23" t="s">
        <v>1174</v>
      </c>
      <c r="D132" s="23" t="s">
        <v>1175</v>
      </c>
      <c r="E132" s="23" t="s">
        <v>622</v>
      </c>
      <c r="F132" s="28">
        <f t="shared" si="17"/>
        <v>3.48</v>
      </c>
      <c r="G132" s="28"/>
      <c r="H132" s="28"/>
      <c r="I132" s="28">
        <v>3.48</v>
      </c>
      <c r="J132" s="31">
        <v>2876</v>
      </c>
      <c r="K132" s="31" t="s">
        <v>1176</v>
      </c>
      <c r="L132" s="31"/>
      <c r="M132" s="31">
        <v>2876</v>
      </c>
      <c r="N132" s="28">
        <v>3.48</v>
      </c>
      <c r="O132" s="28">
        <v>0</v>
      </c>
      <c r="P132" s="28" t="s">
        <v>1177</v>
      </c>
      <c r="Q132" s="28">
        <v>3.48</v>
      </c>
      <c r="R132" s="28">
        <v>0</v>
      </c>
      <c r="S132" s="28">
        <v>0</v>
      </c>
      <c r="T132" s="28">
        <v>0</v>
      </c>
      <c r="U132" s="22" t="s">
        <v>1178</v>
      </c>
      <c r="V132" s="22" t="s">
        <v>1179</v>
      </c>
      <c r="W132" s="23"/>
      <c r="X132" s="41"/>
    </row>
    <row r="133" s="13" customFormat="1" ht="65" customHeight="1" spans="1:24">
      <c r="A133" s="22">
        <v>8</v>
      </c>
      <c r="B133" s="23" t="s">
        <v>1140</v>
      </c>
      <c r="C133" s="23" t="s">
        <v>1153</v>
      </c>
      <c r="D133" s="23" t="s">
        <v>1180</v>
      </c>
      <c r="E133" s="23" t="s">
        <v>645</v>
      </c>
      <c r="F133" s="28">
        <f t="shared" si="17"/>
        <v>7.26</v>
      </c>
      <c r="G133" s="28"/>
      <c r="H133" s="28">
        <v>7.26</v>
      </c>
      <c r="I133" s="28"/>
      <c r="J133" s="31">
        <v>15615.9913</v>
      </c>
      <c r="K133" s="31" t="s">
        <v>1158</v>
      </c>
      <c r="L133" s="31"/>
      <c r="M133" s="31">
        <v>1000</v>
      </c>
      <c r="N133" s="28">
        <v>0</v>
      </c>
      <c r="O133" s="28">
        <v>7.26</v>
      </c>
      <c r="P133" s="28" t="s">
        <v>1181</v>
      </c>
      <c r="Q133" s="28">
        <v>0</v>
      </c>
      <c r="R133" s="28">
        <v>0</v>
      </c>
      <c r="S133" s="28">
        <v>0</v>
      </c>
      <c r="T133" s="28">
        <v>7.26</v>
      </c>
      <c r="U133" s="22" t="s">
        <v>1182</v>
      </c>
      <c r="V133" s="22" t="s">
        <v>1183</v>
      </c>
      <c r="W133" s="23"/>
      <c r="X133" s="41"/>
    </row>
    <row r="134" s="13" customFormat="1" ht="65" customHeight="1" spans="1:24">
      <c r="A134" s="22">
        <v>9</v>
      </c>
      <c r="B134" s="23" t="s">
        <v>1140</v>
      </c>
      <c r="C134" s="23" t="s">
        <v>1153</v>
      </c>
      <c r="D134" s="23" t="s">
        <v>1184</v>
      </c>
      <c r="E134" s="23" t="s">
        <v>645</v>
      </c>
      <c r="F134" s="28">
        <f t="shared" si="17"/>
        <v>5.916</v>
      </c>
      <c r="G134" s="28"/>
      <c r="H134" s="28">
        <v>5.916</v>
      </c>
      <c r="I134" s="28"/>
      <c r="J134" s="31">
        <v>15204.3944</v>
      </c>
      <c r="K134" s="31" t="s">
        <v>1158</v>
      </c>
      <c r="L134" s="31"/>
      <c r="M134" s="31">
        <v>1000</v>
      </c>
      <c r="N134" s="28">
        <v>0</v>
      </c>
      <c r="O134" s="28">
        <v>5.916</v>
      </c>
      <c r="P134" s="28" t="s">
        <v>1185</v>
      </c>
      <c r="Q134" s="28">
        <v>0</v>
      </c>
      <c r="R134" s="28">
        <v>0</v>
      </c>
      <c r="S134" s="28">
        <v>0</v>
      </c>
      <c r="T134" s="28">
        <v>5.916</v>
      </c>
      <c r="U134" s="22" t="s">
        <v>1186</v>
      </c>
      <c r="V134" s="22" t="s">
        <v>1187</v>
      </c>
      <c r="W134" s="23"/>
      <c r="X134" s="41"/>
    </row>
    <row r="135" s="11" customFormat="1" ht="65" customHeight="1" spans="1:24">
      <c r="A135" s="21"/>
      <c r="B135" s="21"/>
      <c r="C135" s="21"/>
      <c r="D135" s="21" t="s">
        <v>1188</v>
      </c>
      <c r="E135" s="21"/>
      <c r="F135" s="27">
        <f>SUBTOTAL(9,F136:F147)</f>
        <v>275.411</v>
      </c>
      <c r="G135" s="27">
        <f>SUBTOTAL(9,G136:G147)</f>
        <v>95.805</v>
      </c>
      <c r="H135" s="27">
        <f>SUBTOTAL(9,H136:H147)</f>
        <v>165.11</v>
      </c>
      <c r="I135" s="27">
        <f>SUBTOTAL(9,I136:I147)</f>
        <v>14.496</v>
      </c>
      <c r="J135" s="21">
        <f>SUBTOTAL(9,J136:J147)</f>
        <v>549285.8</v>
      </c>
      <c r="K135" s="21"/>
      <c r="L135" s="21">
        <f t="shared" ref="L135:T135" si="18">SUBTOTAL(9,L136:L147)</f>
        <v>243923.7</v>
      </c>
      <c r="M135" s="21">
        <f t="shared" si="18"/>
        <v>23087.25</v>
      </c>
      <c r="N135" s="27">
        <f t="shared" si="18"/>
        <v>40.97</v>
      </c>
      <c r="O135" s="27">
        <f t="shared" si="18"/>
        <v>49.036</v>
      </c>
      <c r="P135" s="27">
        <f t="shared" si="18"/>
        <v>0</v>
      </c>
      <c r="Q135" s="27">
        <f t="shared" si="18"/>
        <v>40.97</v>
      </c>
      <c r="R135" s="27">
        <f t="shared" si="18"/>
        <v>21.6</v>
      </c>
      <c r="S135" s="27">
        <f t="shared" si="18"/>
        <v>56.018</v>
      </c>
      <c r="T135" s="27">
        <f t="shared" si="18"/>
        <v>35.71</v>
      </c>
      <c r="U135" s="22">
        <v>0</v>
      </c>
      <c r="V135" s="22">
        <v>0</v>
      </c>
      <c r="W135" s="21"/>
      <c r="X135" s="39"/>
    </row>
    <row r="136" s="13" customFormat="1" ht="65" customHeight="1" spans="1:24">
      <c r="A136" s="22">
        <v>1</v>
      </c>
      <c r="B136" s="23" t="s">
        <v>1189</v>
      </c>
      <c r="C136" s="23" t="s">
        <v>1190</v>
      </c>
      <c r="D136" s="23" t="s">
        <v>1191</v>
      </c>
      <c r="E136" s="23" t="s">
        <v>584</v>
      </c>
      <c r="F136" s="28">
        <f t="shared" ref="F136:F147" si="19">SUM(G136:I136)</f>
        <v>5.701</v>
      </c>
      <c r="G136" s="28">
        <v>5.701</v>
      </c>
      <c r="H136" s="28"/>
      <c r="I136" s="28"/>
      <c r="J136" s="31">
        <v>13958</v>
      </c>
      <c r="K136" s="32" t="s">
        <v>1192</v>
      </c>
      <c r="L136" s="31">
        <v>6000</v>
      </c>
      <c r="M136" s="31">
        <v>0</v>
      </c>
      <c r="N136" s="28">
        <v>0</v>
      </c>
      <c r="O136" s="28">
        <v>2.98</v>
      </c>
      <c r="P136" s="37" t="s">
        <v>1193</v>
      </c>
      <c r="Q136" s="28">
        <v>0</v>
      </c>
      <c r="R136" s="28">
        <v>0</v>
      </c>
      <c r="S136" s="28">
        <v>2.98</v>
      </c>
      <c r="T136" s="28">
        <v>0</v>
      </c>
      <c r="U136" s="22" t="s">
        <v>1194</v>
      </c>
      <c r="V136" s="22" t="s">
        <v>1195</v>
      </c>
      <c r="W136" s="23"/>
      <c r="X136" s="41"/>
    </row>
    <row r="137" s="13" customFormat="1" ht="65" customHeight="1" spans="1:24">
      <c r="A137" s="22">
        <v>2</v>
      </c>
      <c r="B137" s="23" t="s">
        <v>1189</v>
      </c>
      <c r="C137" s="23" t="s">
        <v>1196</v>
      </c>
      <c r="D137" s="23" t="s">
        <v>1197</v>
      </c>
      <c r="E137" s="23" t="s">
        <v>584</v>
      </c>
      <c r="F137" s="28">
        <f t="shared" si="19"/>
        <v>26.805</v>
      </c>
      <c r="G137" s="28">
        <v>26.805</v>
      </c>
      <c r="H137" s="28"/>
      <c r="I137" s="28"/>
      <c r="J137" s="31">
        <v>25000</v>
      </c>
      <c r="K137" s="31" t="s">
        <v>1198</v>
      </c>
      <c r="L137" s="31">
        <v>12198</v>
      </c>
      <c r="M137" s="31">
        <v>0</v>
      </c>
      <c r="N137" s="28">
        <v>0</v>
      </c>
      <c r="O137" s="28">
        <v>7.71</v>
      </c>
      <c r="P137" s="28" t="s">
        <v>1199</v>
      </c>
      <c r="Q137" s="28">
        <v>0</v>
      </c>
      <c r="R137" s="28">
        <v>0</v>
      </c>
      <c r="S137" s="28">
        <v>0</v>
      </c>
      <c r="T137" s="28">
        <v>7.71</v>
      </c>
      <c r="U137" s="22" t="s">
        <v>1200</v>
      </c>
      <c r="V137" s="22" t="s">
        <v>1201</v>
      </c>
      <c r="W137" s="23"/>
      <c r="X137" s="41"/>
    </row>
    <row r="138" s="13" customFormat="1" ht="65" customHeight="1" spans="1:24">
      <c r="A138" s="22">
        <v>3</v>
      </c>
      <c r="B138" s="23" t="s">
        <v>1189</v>
      </c>
      <c r="C138" s="23" t="s">
        <v>1202</v>
      </c>
      <c r="D138" s="23" t="s">
        <v>1203</v>
      </c>
      <c r="E138" s="23" t="s">
        <v>584</v>
      </c>
      <c r="F138" s="28">
        <f t="shared" si="19"/>
        <v>21.6</v>
      </c>
      <c r="G138" s="28">
        <v>21.6</v>
      </c>
      <c r="H138" s="28"/>
      <c r="I138" s="28"/>
      <c r="J138" s="31">
        <v>68475</v>
      </c>
      <c r="K138" s="31" t="s">
        <v>1204</v>
      </c>
      <c r="L138" s="31">
        <v>58000</v>
      </c>
      <c r="M138" s="31">
        <v>0</v>
      </c>
      <c r="N138" s="28">
        <v>0</v>
      </c>
      <c r="O138" s="28">
        <v>0</v>
      </c>
      <c r="P138" s="28" t="s">
        <v>1205</v>
      </c>
      <c r="Q138" s="28">
        <v>0</v>
      </c>
      <c r="R138" s="28">
        <v>21.6</v>
      </c>
      <c r="S138" s="28">
        <v>0</v>
      </c>
      <c r="T138" s="28">
        <v>0</v>
      </c>
      <c r="U138" s="22" t="s">
        <v>1206</v>
      </c>
      <c r="V138" s="22" t="s">
        <v>1207</v>
      </c>
      <c r="W138" s="23"/>
      <c r="X138" s="41"/>
    </row>
    <row r="139" s="13" customFormat="1" ht="65" customHeight="1" spans="1:24">
      <c r="A139" s="22">
        <v>4</v>
      </c>
      <c r="B139" s="23" t="s">
        <v>1189</v>
      </c>
      <c r="C139" s="23" t="s">
        <v>1208</v>
      </c>
      <c r="D139" s="23" t="s">
        <v>1209</v>
      </c>
      <c r="E139" s="23" t="s">
        <v>584</v>
      </c>
      <c r="F139" s="28">
        <f t="shared" si="19"/>
        <v>17.797</v>
      </c>
      <c r="G139" s="28">
        <v>17.797</v>
      </c>
      <c r="H139" s="28"/>
      <c r="I139" s="28"/>
      <c r="J139" s="31">
        <v>89216</v>
      </c>
      <c r="K139" s="31" t="s">
        <v>1210</v>
      </c>
      <c r="L139" s="31">
        <v>25000</v>
      </c>
      <c r="M139" s="31">
        <v>10000</v>
      </c>
      <c r="N139" s="28">
        <v>0</v>
      </c>
      <c r="O139" s="28">
        <v>0</v>
      </c>
      <c r="P139" s="28" t="s">
        <v>1211</v>
      </c>
      <c r="Q139" s="28">
        <v>0</v>
      </c>
      <c r="R139" s="28">
        <v>0</v>
      </c>
      <c r="S139" s="28">
        <v>9</v>
      </c>
      <c r="T139" s="28">
        <v>0</v>
      </c>
      <c r="U139" s="22" t="s">
        <v>1212</v>
      </c>
      <c r="V139" s="22" t="s">
        <v>1213</v>
      </c>
      <c r="W139" s="23"/>
      <c r="X139" s="41"/>
    </row>
    <row r="140" s="13" customFormat="1" ht="65" customHeight="1" spans="1:24">
      <c r="A140" s="22">
        <v>5</v>
      </c>
      <c r="B140" s="23" t="s">
        <v>1189</v>
      </c>
      <c r="C140" s="23" t="s">
        <v>1214</v>
      </c>
      <c r="D140" s="23" t="s">
        <v>1215</v>
      </c>
      <c r="E140" s="23" t="s">
        <v>622</v>
      </c>
      <c r="F140" s="28">
        <f t="shared" si="19"/>
        <v>14.496</v>
      </c>
      <c r="G140" s="28"/>
      <c r="H140" s="28"/>
      <c r="I140" s="28">
        <v>14.496</v>
      </c>
      <c r="J140" s="31">
        <v>7814.5</v>
      </c>
      <c r="K140" s="31" t="s">
        <v>1216</v>
      </c>
      <c r="L140" s="31">
        <v>2520</v>
      </c>
      <c r="M140" s="31">
        <v>1387.25</v>
      </c>
      <c r="N140" s="28">
        <v>0</v>
      </c>
      <c r="O140" s="28">
        <v>13.289</v>
      </c>
      <c r="P140" s="28" t="s">
        <v>1217</v>
      </c>
      <c r="Q140" s="28">
        <v>0</v>
      </c>
      <c r="R140" s="28">
        <v>0</v>
      </c>
      <c r="S140" s="28">
        <v>13.289</v>
      </c>
      <c r="T140" s="28">
        <v>0</v>
      </c>
      <c r="U140" s="22" t="s">
        <v>1218</v>
      </c>
      <c r="V140" s="22" t="s">
        <v>1219</v>
      </c>
      <c r="W140" s="23"/>
      <c r="X140" s="41"/>
    </row>
    <row r="141" s="13" customFormat="1" ht="65" customHeight="1" spans="1:24">
      <c r="A141" s="22">
        <v>6</v>
      </c>
      <c r="B141" s="23" t="s">
        <v>1189</v>
      </c>
      <c r="C141" s="23" t="s">
        <v>1190</v>
      </c>
      <c r="D141" s="23" t="s">
        <v>1220</v>
      </c>
      <c r="E141" s="23" t="s">
        <v>622</v>
      </c>
      <c r="F141" s="28">
        <f t="shared" si="19"/>
        <v>15.562</v>
      </c>
      <c r="G141" s="28">
        <v>15.562</v>
      </c>
      <c r="H141" s="28"/>
      <c r="I141" s="28"/>
      <c r="J141" s="31">
        <v>96961.3</v>
      </c>
      <c r="K141" s="31" t="s">
        <v>1221</v>
      </c>
      <c r="L141" s="31">
        <v>14700</v>
      </c>
      <c r="M141" s="31">
        <v>500</v>
      </c>
      <c r="N141" s="28">
        <v>0</v>
      </c>
      <c r="O141" s="28">
        <v>0</v>
      </c>
      <c r="P141" s="28" t="s">
        <v>1222</v>
      </c>
      <c r="Q141" s="28">
        <v>0</v>
      </c>
      <c r="R141" s="28">
        <v>0</v>
      </c>
      <c r="S141" s="28">
        <v>5.692</v>
      </c>
      <c r="T141" s="28">
        <v>0</v>
      </c>
      <c r="U141" s="22" t="s">
        <v>1223</v>
      </c>
      <c r="V141" s="22" t="s">
        <v>1224</v>
      </c>
      <c r="W141" s="23"/>
      <c r="X141" s="41" t="s">
        <v>689</v>
      </c>
    </row>
    <row r="142" s="13" customFormat="1" ht="65" customHeight="1" spans="1:24">
      <c r="A142" s="22">
        <v>7</v>
      </c>
      <c r="B142" s="23" t="s">
        <v>1189</v>
      </c>
      <c r="C142" s="23" t="s">
        <v>1225</v>
      </c>
      <c r="D142" s="23" t="s">
        <v>1226</v>
      </c>
      <c r="E142" s="23" t="s">
        <v>622</v>
      </c>
      <c r="F142" s="28">
        <f t="shared" si="19"/>
        <v>12.016</v>
      </c>
      <c r="G142" s="28"/>
      <c r="H142" s="28">
        <v>12.016</v>
      </c>
      <c r="I142" s="28"/>
      <c r="J142" s="31">
        <v>10174</v>
      </c>
      <c r="K142" s="31" t="s">
        <v>1227</v>
      </c>
      <c r="L142" s="31">
        <v>9890</v>
      </c>
      <c r="M142" s="31">
        <v>200</v>
      </c>
      <c r="N142" s="28">
        <v>4</v>
      </c>
      <c r="O142" s="28">
        <v>0</v>
      </c>
      <c r="P142" s="28" t="s">
        <v>1228</v>
      </c>
      <c r="Q142" s="28">
        <v>4</v>
      </c>
      <c r="R142" s="28">
        <v>0</v>
      </c>
      <c r="S142" s="28">
        <v>0</v>
      </c>
      <c r="T142" s="28">
        <v>0</v>
      </c>
      <c r="U142" s="22" t="s">
        <v>1229</v>
      </c>
      <c r="V142" s="22" t="s">
        <v>1230</v>
      </c>
      <c r="W142" s="23"/>
      <c r="X142" s="41"/>
    </row>
    <row r="143" s="13" customFormat="1" ht="65" customHeight="1" spans="1:24">
      <c r="A143" s="22">
        <v>8</v>
      </c>
      <c r="B143" s="23" t="s">
        <v>1189</v>
      </c>
      <c r="C143" s="23" t="s">
        <v>1231</v>
      </c>
      <c r="D143" s="23" t="s">
        <v>1232</v>
      </c>
      <c r="E143" s="23" t="s">
        <v>622</v>
      </c>
      <c r="F143" s="28">
        <f t="shared" si="19"/>
        <v>57.987</v>
      </c>
      <c r="G143" s="28"/>
      <c r="H143" s="28">
        <v>57.987</v>
      </c>
      <c r="I143" s="28"/>
      <c r="J143" s="31">
        <v>66717</v>
      </c>
      <c r="K143" s="31" t="s">
        <v>1233</v>
      </c>
      <c r="L143" s="31">
        <v>46945.7</v>
      </c>
      <c r="M143" s="31">
        <v>0</v>
      </c>
      <c r="N143" s="28">
        <v>27.47</v>
      </c>
      <c r="O143" s="28">
        <v>0</v>
      </c>
      <c r="P143" s="28" t="s">
        <v>1234</v>
      </c>
      <c r="Q143" s="28">
        <v>27.47</v>
      </c>
      <c r="R143" s="28">
        <v>0</v>
      </c>
      <c r="S143" s="28">
        <v>0</v>
      </c>
      <c r="T143" s="28">
        <v>0</v>
      </c>
      <c r="U143" s="22" t="s">
        <v>1235</v>
      </c>
      <c r="V143" s="22" t="s">
        <v>1236</v>
      </c>
      <c r="W143" s="23"/>
      <c r="X143" s="41"/>
    </row>
    <row r="144" s="13" customFormat="1" ht="65" customHeight="1" spans="1:24">
      <c r="A144" s="22">
        <v>9</v>
      </c>
      <c r="B144" s="23" t="s">
        <v>1189</v>
      </c>
      <c r="C144" s="23" t="s">
        <v>1237</v>
      </c>
      <c r="D144" s="23" t="s">
        <v>1238</v>
      </c>
      <c r="E144" s="23" t="s">
        <v>622</v>
      </c>
      <c r="F144" s="28">
        <f t="shared" si="19"/>
        <v>42.05</v>
      </c>
      <c r="G144" s="28"/>
      <c r="H144" s="28">
        <v>42.05</v>
      </c>
      <c r="I144" s="28"/>
      <c r="J144" s="31">
        <v>37140</v>
      </c>
      <c r="K144" s="31" t="s">
        <v>1239</v>
      </c>
      <c r="L144" s="31">
        <v>35700</v>
      </c>
      <c r="M144" s="31">
        <v>0</v>
      </c>
      <c r="N144" s="28">
        <v>8</v>
      </c>
      <c r="O144" s="28">
        <v>0</v>
      </c>
      <c r="P144" s="28" t="s">
        <v>852</v>
      </c>
      <c r="Q144" s="28">
        <v>8</v>
      </c>
      <c r="R144" s="28">
        <v>0</v>
      </c>
      <c r="S144" s="28">
        <v>0</v>
      </c>
      <c r="T144" s="28">
        <v>0</v>
      </c>
      <c r="U144" s="22" t="s">
        <v>1240</v>
      </c>
      <c r="V144" s="22" t="s">
        <v>1241</v>
      </c>
      <c r="W144" s="23"/>
      <c r="X144" s="41"/>
    </row>
    <row r="145" s="13" customFormat="1" ht="65" customHeight="1" spans="1:24">
      <c r="A145" s="22">
        <v>10</v>
      </c>
      <c r="B145" s="23" t="s">
        <v>1189</v>
      </c>
      <c r="C145" s="23" t="s">
        <v>1208</v>
      </c>
      <c r="D145" s="23" t="s">
        <v>1242</v>
      </c>
      <c r="E145" s="23" t="s">
        <v>622</v>
      </c>
      <c r="F145" s="28">
        <f t="shared" si="19"/>
        <v>25.057</v>
      </c>
      <c r="G145" s="28"/>
      <c r="H145" s="28">
        <v>25.057</v>
      </c>
      <c r="I145" s="28"/>
      <c r="J145" s="31">
        <v>74506</v>
      </c>
      <c r="K145" s="31" t="s">
        <v>1243</v>
      </c>
      <c r="L145" s="31">
        <v>15910</v>
      </c>
      <c r="M145" s="31">
        <v>10000</v>
      </c>
      <c r="N145" s="28">
        <v>0</v>
      </c>
      <c r="O145" s="28">
        <v>25.057</v>
      </c>
      <c r="P145" s="28" t="s">
        <v>1244</v>
      </c>
      <c r="Q145" s="28">
        <v>0</v>
      </c>
      <c r="R145" s="28">
        <v>0</v>
      </c>
      <c r="S145" s="28">
        <v>25.057</v>
      </c>
      <c r="T145" s="28">
        <v>0</v>
      </c>
      <c r="U145" s="22" t="s">
        <v>1245</v>
      </c>
      <c r="V145" s="22" t="s">
        <v>1246</v>
      </c>
      <c r="W145" s="23"/>
      <c r="X145" s="41"/>
    </row>
    <row r="146" s="13" customFormat="1" ht="65" customHeight="1" spans="1:24">
      <c r="A146" s="22">
        <v>11</v>
      </c>
      <c r="B146" s="23" t="s">
        <v>1189</v>
      </c>
      <c r="C146" s="23" t="s">
        <v>1247</v>
      </c>
      <c r="D146" s="23" t="s">
        <v>1248</v>
      </c>
      <c r="E146" s="23" t="s">
        <v>622</v>
      </c>
      <c r="F146" s="28">
        <f t="shared" si="19"/>
        <v>8.34</v>
      </c>
      <c r="G146" s="28">
        <v>8.34</v>
      </c>
      <c r="H146" s="28"/>
      <c r="I146" s="28"/>
      <c r="J146" s="31">
        <v>33400</v>
      </c>
      <c r="K146" s="31" t="s">
        <v>1249</v>
      </c>
      <c r="L146" s="31">
        <v>16700</v>
      </c>
      <c r="M146" s="31">
        <v>0</v>
      </c>
      <c r="N146" s="28">
        <v>1.5</v>
      </c>
      <c r="O146" s="28">
        <v>0</v>
      </c>
      <c r="P146" s="28" t="s">
        <v>941</v>
      </c>
      <c r="Q146" s="28">
        <v>1.5</v>
      </c>
      <c r="R146" s="28">
        <v>0</v>
      </c>
      <c r="S146" s="28">
        <v>0</v>
      </c>
      <c r="T146" s="28">
        <v>0</v>
      </c>
      <c r="U146" s="22" t="s">
        <v>1250</v>
      </c>
      <c r="V146" s="22" t="s">
        <v>1251</v>
      </c>
      <c r="W146" s="23"/>
      <c r="X146" s="41"/>
    </row>
    <row r="147" s="13" customFormat="1" ht="65" customHeight="1" spans="1:24">
      <c r="A147" s="22">
        <v>12</v>
      </c>
      <c r="B147" s="23" t="s">
        <v>1189</v>
      </c>
      <c r="C147" s="23" t="s">
        <v>1214</v>
      </c>
      <c r="D147" s="23" t="s">
        <v>1252</v>
      </c>
      <c r="E147" s="23" t="s">
        <v>622</v>
      </c>
      <c r="F147" s="28">
        <f t="shared" si="19"/>
        <v>28</v>
      </c>
      <c r="G147" s="28"/>
      <c r="H147" s="28">
        <v>28</v>
      </c>
      <c r="I147" s="28"/>
      <c r="J147" s="31">
        <v>25924</v>
      </c>
      <c r="K147" s="31" t="s">
        <v>709</v>
      </c>
      <c r="L147" s="31">
        <v>360</v>
      </c>
      <c r="M147" s="31">
        <v>1000</v>
      </c>
      <c r="N147" s="28">
        <v>0</v>
      </c>
      <c r="O147" s="28">
        <v>0</v>
      </c>
      <c r="P147" s="28" t="s">
        <v>1253</v>
      </c>
      <c r="Q147" s="28">
        <v>0</v>
      </c>
      <c r="R147" s="28">
        <v>0</v>
      </c>
      <c r="S147" s="28">
        <v>0</v>
      </c>
      <c r="T147" s="28">
        <v>28</v>
      </c>
      <c r="U147" s="22" t="s">
        <v>1254</v>
      </c>
      <c r="V147" s="22">
        <v>0</v>
      </c>
      <c r="W147" s="23"/>
      <c r="X147" s="41"/>
    </row>
    <row r="148" s="11" customFormat="1" ht="65" customHeight="1" spans="1:24">
      <c r="A148" s="21"/>
      <c r="B148" s="21"/>
      <c r="C148" s="21"/>
      <c r="D148" s="21" t="s">
        <v>1255</v>
      </c>
      <c r="E148" s="21"/>
      <c r="F148" s="27">
        <f>SUBTOTAL(9,F149:F167)</f>
        <v>330.687</v>
      </c>
      <c r="G148" s="27">
        <f>SUBTOTAL(9,G149:G167)</f>
        <v>32.103</v>
      </c>
      <c r="H148" s="27">
        <f>SUBTOTAL(9,H149:H167)</f>
        <v>121.727</v>
      </c>
      <c r="I148" s="27">
        <f>SUBTOTAL(9,I149:I167)</f>
        <v>176.857</v>
      </c>
      <c r="J148" s="21">
        <f>SUBTOTAL(9,J149:J167)</f>
        <v>598116.86</v>
      </c>
      <c r="K148" s="21"/>
      <c r="L148" s="21">
        <f t="shared" ref="L148:T148" si="20">SUBTOTAL(9,L149:L167)</f>
        <v>270645</v>
      </c>
      <c r="M148" s="21">
        <f t="shared" si="20"/>
        <v>26000</v>
      </c>
      <c r="N148" s="27">
        <f t="shared" si="20"/>
        <v>12.431</v>
      </c>
      <c r="O148" s="27">
        <f t="shared" si="20"/>
        <v>45.157</v>
      </c>
      <c r="P148" s="27">
        <f t="shared" si="20"/>
        <v>0</v>
      </c>
      <c r="Q148" s="27">
        <f t="shared" si="20"/>
        <v>12.431</v>
      </c>
      <c r="R148" s="27">
        <f t="shared" si="20"/>
        <v>11.969</v>
      </c>
      <c r="S148" s="27">
        <f t="shared" si="20"/>
        <v>50.728</v>
      </c>
      <c r="T148" s="27">
        <f t="shared" si="20"/>
        <v>194.978</v>
      </c>
      <c r="U148" s="22">
        <v>0</v>
      </c>
      <c r="V148" s="22">
        <v>0</v>
      </c>
      <c r="W148" s="21"/>
      <c r="X148" s="39"/>
    </row>
    <row r="149" s="13" customFormat="1" ht="65" customHeight="1" spans="1:24">
      <c r="A149" s="22">
        <v>1</v>
      </c>
      <c r="B149" s="23" t="s">
        <v>1256</v>
      </c>
      <c r="C149" s="23" t="s">
        <v>1257</v>
      </c>
      <c r="D149" s="23" t="s">
        <v>1258</v>
      </c>
      <c r="E149" s="23" t="s">
        <v>584</v>
      </c>
      <c r="F149" s="28">
        <f t="shared" ref="F149:F167" si="21">SUM(G149:I149)</f>
        <v>9.753</v>
      </c>
      <c r="G149" s="28">
        <v>9.753</v>
      </c>
      <c r="H149" s="28"/>
      <c r="I149" s="28"/>
      <c r="J149" s="31">
        <v>41503.5</v>
      </c>
      <c r="K149" s="31" t="s">
        <v>1259</v>
      </c>
      <c r="L149" s="31">
        <v>33000</v>
      </c>
      <c r="M149" s="31">
        <v>0</v>
      </c>
      <c r="N149" s="28">
        <v>0</v>
      </c>
      <c r="O149" s="28">
        <v>0</v>
      </c>
      <c r="P149" s="28" t="s">
        <v>1260</v>
      </c>
      <c r="Q149" s="28">
        <v>0</v>
      </c>
      <c r="R149" s="28">
        <v>3</v>
      </c>
      <c r="S149" s="28">
        <v>0</v>
      </c>
      <c r="T149" s="28">
        <v>0</v>
      </c>
      <c r="U149" s="22" t="s">
        <v>1261</v>
      </c>
      <c r="V149" s="22" t="s">
        <v>1262</v>
      </c>
      <c r="W149" s="23"/>
      <c r="X149" s="41"/>
    </row>
    <row r="150" s="13" customFormat="1" ht="95" customHeight="1" spans="1:24">
      <c r="A150" s="22">
        <v>2</v>
      </c>
      <c r="B150" s="23" t="s">
        <v>1256</v>
      </c>
      <c r="C150" s="23" t="s">
        <v>1263</v>
      </c>
      <c r="D150" s="23" t="s">
        <v>1264</v>
      </c>
      <c r="E150" s="23" t="s">
        <v>584</v>
      </c>
      <c r="F150" s="28">
        <f t="shared" si="21"/>
        <v>12.1</v>
      </c>
      <c r="G150" s="28"/>
      <c r="H150" s="28">
        <v>12.1</v>
      </c>
      <c r="I150" s="28"/>
      <c r="J150" s="31">
        <v>20302</v>
      </c>
      <c r="K150" s="31" t="s">
        <v>1265</v>
      </c>
      <c r="L150" s="31">
        <v>19502</v>
      </c>
      <c r="M150" s="31">
        <v>0</v>
      </c>
      <c r="N150" s="28">
        <v>0</v>
      </c>
      <c r="O150" s="28">
        <v>0</v>
      </c>
      <c r="P150" s="37" t="s">
        <v>1266</v>
      </c>
      <c r="Q150" s="28">
        <v>0</v>
      </c>
      <c r="R150" s="28">
        <v>3.2</v>
      </c>
      <c r="S150" s="28">
        <v>0</v>
      </c>
      <c r="T150" s="28">
        <v>0</v>
      </c>
      <c r="U150" s="22" t="s">
        <v>1267</v>
      </c>
      <c r="V150" s="22" t="s">
        <v>1268</v>
      </c>
      <c r="W150" s="23"/>
      <c r="X150" s="41"/>
    </row>
    <row r="151" s="13" customFormat="1" ht="65" customHeight="1" spans="1:24">
      <c r="A151" s="22">
        <v>3</v>
      </c>
      <c r="B151" s="23" t="s">
        <v>1256</v>
      </c>
      <c r="C151" s="23" t="s">
        <v>1269</v>
      </c>
      <c r="D151" s="23" t="s">
        <v>1270</v>
      </c>
      <c r="E151" s="23" t="s">
        <v>584</v>
      </c>
      <c r="F151" s="28">
        <f t="shared" si="21"/>
        <v>5.911</v>
      </c>
      <c r="G151" s="28"/>
      <c r="H151" s="28">
        <v>5.911</v>
      </c>
      <c r="I151" s="28"/>
      <c r="J151" s="31">
        <v>5900</v>
      </c>
      <c r="K151" s="31" t="s">
        <v>958</v>
      </c>
      <c r="L151" s="31"/>
      <c r="M151" s="31">
        <v>500</v>
      </c>
      <c r="N151" s="28">
        <v>0</v>
      </c>
      <c r="O151" s="28">
        <v>0</v>
      </c>
      <c r="P151" s="28" t="s">
        <v>1271</v>
      </c>
      <c r="Q151" s="28">
        <v>0</v>
      </c>
      <c r="R151" s="28">
        <v>0</v>
      </c>
      <c r="S151" s="28">
        <v>0</v>
      </c>
      <c r="T151" s="28">
        <v>5.911</v>
      </c>
      <c r="U151" s="22">
        <v>0</v>
      </c>
      <c r="V151" s="22">
        <v>0</v>
      </c>
      <c r="W151" s="23"/>
      <c r="X151" s="41"/>
    </row>
    <row r="152" s="13" customFormat="1" ht="65" customHeight="1" spans="1:24">
      <c r="A152" s="22">
        <v>4</v>
      </c>
      <c r="B152" s="23" t="s">
        <v>1256</v>
      </c>
      <c r="C152" s="23" t="s">
        <v>1272</v>
      </c>
      <c r="D152" s="23" t="s">
        <v>1273</v>
      </c>
      <c r="E152" s="23" t="s">
        <v>584</v>
      </c>
      <c r="F152" s="28">
        <f t="shared" si="21"/>
        <v>10.55</v>
      </c>
      <c r="G152" s="28">
        <v>10.55</v>
      </c>
      <c r="H152" s="28"/>
      <c r="I152" s="28"/>
      <c r="J152" s="31">
        <v>75289</v>
      </c>
      <c r="K152" s="31" t="s">
        <v>1274</v>
      </c>
      <c r="L152" s="31"/>
      <c r="M152" s="31">
        <v>2000</v>
      </c>
      <c r="N152" s="28">
        <v>0</v>
      </c>
      <c r="O152" s="28">
        <v>0</v>
      </c>
      <c r="P152" s="28" t="s">
        <v>1275</v>
      </c>
      <c r="Q152" s="28">
        <v>0</v>
      </c>
      <c r="R152" s="28">
        <v>0</v>
      </c>
      <c r="S152" s="28">
        <v>0</v>
      </c>
      <c r="T152" s="28">
        <v>10.55</v>
      </c>
      <c r="U152" s="22">
        <v>0</v>
      </c>
      <c r="V152" s="22">
        <v>0</v>
      </c>
      <c r="W152" s="23"/>
      <c r="X152" s="41"/>
    </row>
    <row r="153" s="13" customFormat="1" ht="65" customHeight="1" spans="1:24">
      <c r="A153" s="22">
        <v>5</v>
      </c>
      <c r="B153" s="23" t="s">
        <v>1256</v>
      </c>
      <c r="C153" s="23" t="s">
        <v>1276</v>
      </c>
      <c r="D153" s="23" t="s">
        <v>1277</v>
      </c>
      <c r="E153" s="23" t="s">
        <v>622</v>
      </c>
      <c r="F153" s="28">
        <f t="shared" si="21"/>
        <v>11.8</v>
      </c>
      <c r="G153" s="28">
        <v>11.8</v>
      </c>
      <c r="H153" s="28"/>
      <c r="I153" s="28"/>
      <c r="J153" s="31">
        <v>156131</v>
      </c>
      <c r="K153" s="31" t="s">
        <v>1278</v>
      </c>
      <c r="L153" s="31">
        <v>133283</v>
      </c>
      <c r="M153" s="31">
        <v>0</v>
      </c>
      <c r="N153" s="28">
        <v>0</v>
      </c>
      <c r="O153" s="28">
        <v>0</v>
      </c>
      <c r="P153" s="28" t="s">
        <v>1279</v>
      </c>
      <c r="Q153" s="28">
        <v>0</v>
      </c>
      <c r="R153" s="28">
        <v>0</v>
      </c>
      <c r="S153" s="28">
        <v>7</v>
      </c>
      <c r="T153" s="28">
        <v>0</v>
      </c>
      <c r="U153" s="22" t="s">
        <v>1280</v>
      </c>
      <c r="V153" s="22" t="s">
        <v>1281</v>
      </c>
      <c r="W153" s="23"/>
      <c r="X153" s="41"/>
    </row>
    <row r="154" s="13" customFormat="1" ht="65" customHeight="1" spans="1:24">
      <c r="A154" s="22">
        <v>6</v>
      </c>
      <c r="B154" s="23" t="s">
        <v>1256</v>
      </c>
      <c r="C154" s="23" t="s">
        <v>1282</v>
      </c>
      <c r="D154" s="23" t="s">
        <v>1283</v>
      </c>
      <c r="E154" s="23" t="s">
        <v>622</v>
      </c>
      <c r="F154" s="28">
        <f t="shared" si="21"/>
        <v>17.6</v>
      </c>
      <c r="G154" s="28"/>
      <c r="H154" s="28">
        <v>17.6</v>
      </c>
      <c r="I154" s="28"/>
      <c r="J154" s="31">
        <v>28010</v>
      </c>
      <c r="K154" s="31" t="s">
        <v>1284</v>
      </c>
      <c r="L154" s="31">
        <v>28010</v>
      </c>
      <c r="M154" s="31">
        <v>0</v>
      </c>
      <c r="N154" s="28">
        <v>0</v>
      </c>
      <c r="O154" s="28"/>
      <c r="P154" s="28" t="s">
        <v>1285</v>
      </c>
      <c r="Q154" s="28">
        <v>0</v>
      </c>
      <c r="R154" s="28">
        <v>0</v>
      </c>
      <c r="S154" s="28">
        <v>5.3</v>
      </c>
      <c r="T154" s="28">
        <v>0</v>
      </c>
      <c r="U154" s="22" t="s">
        <v>1286</v>
      </c>
      <c r="V154" s="22" t="s">
        <v>1287</v>
      </c>
      <c r="W154" s="23"/>
      <c r="X154" s="41" t="s">
        <v>689</v>
      </c>
    </row>
    <row r="155" s="13" customFormat="1" ht="65" customHeight="1" spans="1:24">
      <c r="A155" s="22">
        <v>7</v>
      </c>
      <c r="B155" s="23" t="s">
        <v>1256</v>
      </c>
      <c r="C155" s="23" t="s">
        <v>1282</v>
      </c>
      <c r="D155" s="23" t="s">
        <v>1288</v>
      </c>
      <c r="E155" s="23" t="s">
        <v>622</v>
      </c>
      <c r="F155" s="28">
        <f t="shared" si="21"/>
        <v>26.2</v>
      </c>
      <c r="G155" s="28"/>
      <c r="H155" s="28">
        <v>14.35</v>
      </c>
      <c r="I155" s="28">
        <v>11.85</v>
      </c>
      <c r="J155" s="31">
        <v>13366</v>
      </c>
      <c r="K155" s="31" t="s">
        <v>1289</v>
      </c>
      <c r="L155" s="31">
        <v>16350</v>
      </c>
      <c r="M155" s="31">
        <v>0</v>
      </c>
      <c r="N155" s="28">
        <v>0</v>
      </c>
      <c r="O155" s="28"/>
      <c r="P155" s="28" t="s">
        <v>1290</v>
      </c>
      <c r="Q155" s="28">
        <v>0</v>
      </c>
      <c r="R155" s="28">
        <v>0</v>
      </c>
      <c r="S155" s="28">
        <v>0</v>
      </c>
      <c r="T155" s="28">
        <v>11.1</v>
      </c>
      <c r="U155" s="22" t="s">
        <v>1291</v>
      </c>
      <c r="V155" s="22" t="s">
        <v>1292</v>
      </c>
      <c r="W155" s="23"/>
      <c r="X155" s="41" t="s">
        <v>689</v>
      </c>
    </row>
    <row r="156" s="13" customFormat="1" ht="88" customHeight="1" spans="1:24">
      <c r="A156" s="22">
        <v>8</v>
      </c>
      <c r="B156" s="23" t="s">
        <v>1256</v>
      </c>
      <c r="C156" s="23" t="s">
        <v>1282</v>
      </c>
      <c r="D156" s="23" t="s">
        <v>1293</v>
      </c>
      <c r="E156" s="23" t="s">
        <v>622</v>
      </c>
      <c r="F156" s="28">
        <f t="shared" si="21"/>
        <v>10.15</v>
      </c>
      <c r="G156" s="28"/>
      <c r="H156" s="28">
        <v>10.15</v>
      </c>
      <c r="I156" s="28"/>
      <c r="J156" s="31">
        <v>13366</v>
      </c>
      <c r="K156" s="31" t="s">
        <v>1294</v>
      </c>
      <c r="L156" s="31">
        <v>1000</v>
      </c>
      <c r="M156" s="31">
        <v>0</v>
      </c>
      <c r="N156" s="28">
        <v>0</v>
      </c>
      <c r="O156" s="28"/>
      <c r="P156" s="28" t="s">
        <v>1295</v>
      </c>
      <c r="Q156" s="28">
        <v>0</v>
      </c>
      <c r="R156" s="28">
        <v>0</v>
      </c>
      <c r="S156" s="28">
        <v>0</v>
      </c>
      <c r="T156" s="28">
        <v>10.15</v>
      </c>
      <c r="U156" s="22" t="s">
        <v>1296</v>
      </c>
      <c r="V156" s="22" t="s">
        <v>1297</v>
      </c>
      <c r="W156" s="23"/>
      <c r="X156" s="41"/>
    </row>
    <row r="157" s="13" customFormat="1" ht="65" customHeight="1" spans="1:24">
      <c r="A157" s="22">
        <v>9</v>
      </c>
      <c r="B157" s="23" t="s">
        <v>1256</v>
      </c>
      <c r="C157" s="23" t="s">
        <v>1257</v>
      </c>
      <c r="D157" s="23" t="s">
        <v>1298</v>
      </c>
      <c r="E157" s="23" t="s">
        <v>622</v>
      </c>
      <c r="F157" s="28">
        <f t="shared" si="21"/>
        <v>27.078</v>
      </c>
      <c r="G157" s="28"/>
      <c r="H157" s="28">
        <v>27.078</v>
      </c>
      <c r="I157" s="28"/>
      <c r="J157" s="31">
        <v>27688.45</v>
      </c>
      <c r="K157" s="31" t="s">
        <v>1299</v>
      </c>
      <c r="L157" s="31">
        <v>8000</v>
      </c>
      <c r="M157" s="31">
        <v>3000</v>
      </c>
      <c r="N157" s="28">
        <v>0</v>
      </c>
      <c r="O157" s="28"/>
      <c r="P157" s="28" t="s">
        <v>1300</v>
      </c>
      <c r="Q157" s="28">
        <v>0</v>
      </c>
      <c r="R157" s="28">
        <v>0</v>
      </c>
      <c r="S157" s="28">
        <v>27.078</v>
      </c>
      <c r="T157" s="28">
        <v>0</v>
      </c>
      <c r="U157" s="22" t="s">
        <v>1301</v>
      </c>
      <c r="V157" s="22" t="s">
        <v>1302</v>
      </c>
      <c r="W157" s="23"/>
      <c r="X157" s="41"/>
    </row>
    <row r="158" s="13" customFormat="1" ht="65" customHeight="1" spans="1:24">
      <c r="A158" s="22">
        <v>10</v>
      </c>
      <c r="B158" s="23" t="s">
        <v>1256</v>
      </c>
      <c r="C158" s="23" t="s">
        <v>1303</v>
      </c>
      <c r="D158" s="23" t="s">
        <v>1304</v>
      </c>
      <c r="E158" s="23" t="s">
        <v>622</v>
      </c>
      <c r="F158" s="28">
        <f t="shared" si="21"/>
        <v>6</v>
      </c>
      <c r="G158" s="28"/>
      <c r="H158" s="28">
        <v>6</v>
      </c>
      <c r="I158" s="28"/>
      <c r="J158" s="31">
        <v>8105</v>
      </c>
      <c r="K158" s="31" t="s">
        <v>618</v>
      </c>
      <c r="L158" s="31">
        <v>500</v>
      </c>
      <c r="M158" s="31">
        <v>500</v>
      </c>
      <c r="N158" s="28">
        <v>0</v>
      </c>
      <c r="O158" s="28">
        <v>6</v>
      </c>
      <c r="P158" s="28" t="s">
        <v>1305</v>
      </c>
      <c r="Q158" s="28">
        <v>0</v>
      </c>
      <c r="R158" s="28">
        <v>0</v>
      </c>
      <c r="S158" s="28">
        <v>0</v>
      </c>
      <c r="T158" s="28">
        <v>6</v>
      </c>
      <c r="U158" s="22" t="s">
        <v>1306</v>
      </c>
      <c r="V158" s="22">
        <v>0</v>
      </c>
      <c r="W158" s="23"/>
      <c r="X158" s="41"/>
    </row>
    <row r="159" s="13" customFormat="1" ht="65" customHeight="1" spans="1:24">
      <c r="A159" s="22">
        <v>11</v>
      </c>
      <c r="B159" s="23" t="s">
        <v>1256</v>
      </c>
      <c r="C159" s="23" t="s">
        <v>1307</v>
      </c>
      <c r="D159" s="23" t="s">
        <v>1308</v>
      </c>
      <c r="E159" s="23" t="s">
        <v>622</v>
      </c>
      <c r="F159" s="28">
        <f t="shared" si="21"/>
        <v>14.075</v>
      </c>
      <c r="G159" s="28"/>
      <c r="H159" s="28"/>
      <c r="I159" s="28">
        <v>14.075</v>
      </c>
      <c r="J159" s="31">
        <v>17783.14</v>
      </c>
      <c r="K159" s="31" t="s">
        <v>1309</v>
      </c>
      <c r="L159" s="31">
        <v>2000</v>
      </c>
      <c r="M159" s="31">
        <v>3500</v>
      </c>
      <c r="N159" s="28">
        <v>0</v>
      </c>
      <c r="O159" s="28">
        <v>14.075</v>
      </c>
      <c r="P159" s="28" t="s">
        <v>1310</v>
      </c>
      <c r="Q159" s="28">
        <v>0</v>
      </c>
      <c r="R159" s="28">
        <v>0</v>
      </c>
      <c r="S159" s="28">
        <v>0</v>
      </c>
      <c r="T159" s="28">
        <v>14.075</v>
      </c>
      <c r="U159" s="22" t="s">
        <v>1311</v>
      </c>
      <c r="V159" s="22" t="s">
        <v>1312</v>
      </c>
      <c r="W159" s="23"/>
      <c r="X159" s="41"/>
    </row>
    <row r="160" s="13" customFormat="1" ht="65" customHeight="1" spans="1:24">
      <c r="A160" s="22">
        <v>12</v>
      </c>
      <c r="B160" s="23" t="s">
        <v>1256</v>
      </c>
      <c r="C160" s="23" t="s">
        <v>1307</v>
      </c>
      <c r="D160" s="23" t="s">
        <v>1313</v>
      </c>
      <c r="E160" s="23" t="s">
        <v>622</v>
      </c>
      <c r="F160" s="28">
        <f t="shared" si="21"/>
        <v>19.824</v>
      </c>
      <c r="G160" s="28"/>
      <c r="H160" s="28"/>
      <c r="I160" s="28">
        <v>19.824</v>
      </c>
      <c r="J160" s="31">
        <v>18662.73</v>
      </c>
      <c r="K160" s="31" t="s">
        <v>1314</v>
      </c>
      <c r="L160" s="31"/>
      <c r="M160" s="31">
        <v>1500</v>
      </c>
      <c r="N160" s="28">
        <v>0</v>
      </c>
      <c r="O160" s="28">
        <v>0</v>
      </c>
      <c r="P160" s="28" t="s">
        <v>1315</v>
      </c>
      <c r="Q160" s="28">
        <v>0</v>
      </c>
      <c r="R160" s="28">
        <v>0</v>
      </c>
      <c r="S160" s="28">
        <v>0</v>
      </c>
      <c r="T160" s="28">
        <v>19.824</v>
      </c>
      <c r="U160" s="22" t="s">
        <v>1316</v>
      </c>
      <c r="V160" s="22" t="s">
        <v>1312</v>
      </c>
      <c r="W160" s="23"/>
      <c r="X160" s="41"/>
    </row>
    <row r="161" s="13" customFormat="1" ht="65" customHeight="1" spans="1:24">
      <c r="A161" s="22">
        <v>13</v>
      </c>
      <c r="B161" s="23" t="s">
        <v>1256</v>
      </c>
      <c r="C161" s="23" t="s">
        <v>1269</v>
      </c>
      <c r="D161" s="23" t="s">
        <v>1317</v>
      </c>
      <c r="E161" s="23" t="s">
        <v>622</v>
      </c>
      <c r="F161" s="28">
        <f t="shared" si="21"/>
        <v>39.605</v>
      </c>
      <c r="G161" s="28"/>
      <c r="H161" s="28"/>
      <c r="I161" s="28">
        <v>39.605</v>
      </c>
      <c r="J161" s="31">
        <v>29688</v>
      </c>
      <c r="K161" s="31" t="s">
        <v>618</v>
      </c>
      <c r="L161" s="31">
        <v>6800</v>
      </c>
      <c r="M161" s="31">
        <v>7045</v>
      </c>
      <c r="N161" s="28">
        <v>0</v>
      </c>
      <c r="O161" s="28"/>
      <c r="P161" s="28" t="s">
        <v>1318</v>
      </c>
      <c r="Q161" s="28">
        <v>0</v>
      </c>
      <c r="R161" s="28">
        <v>0</v>
      </c>
      <c r="S161" s="28">
        <v>0</v>
      </c>
      <c r="T161" s="28">
        <v>39.605</v>
      </c>
      <c r="U161" s="22" t="s">
        <v>1319</v>
      </c>
      <c r="V161" s="22">
        <v>0</v>
      </c>
      <c r="W161" s="23"/>
      <c r="X161" s="41"/>
    </row>
    <row r="162" s="13" customFormat="1" ht="65" customHeight="1" spans="1:24">
      <c r="A162" s="22">
        <v>14</v>
      </c>
      <c r="B162" s="23" t="s">
        <v>1256</v>
      </c>
      <c r="C162" s="23" t="s">
        <v>1320</v>
      </c>
      <c r="D162" s="23" t="s">
        <v>1321</v>
      </c>
      <c r="E162" s="23" t="s">
        <v>622</v>
      </c>
      <c r="F162" s="28">
        <f t="shared" si="21"/>
        <v>37.81</v>
      </c>
      <c r="G162" s="28"/>
      <c r="H162" s="28"/>
      <c r="I162" s="28">
        <v>37.81</v>
      </c>
      <c r="J162" s="31">
        <v>36185</v>
      </c>
      <c r="K162" s="31" t="s">
        <v>1322</v>
      </c>
      <c r="L162" s="31"/>
      <c r="M162" s="31">
        <v>6000</v>
      </c>
      <c r="N162" s="28">
        <v>0</v>
      </c>
      <c r="O162" s="28">
        <v>25.082</v>
      </c>
      <c r="P162" s="28" t="s">
        <v>1323</v>
      </c>
      <c r="Q162" s="28">
        <v>0</v>
      </c>
      <c r="R162" s="28">
        <v>0</v>
      </c>
      <c r="S162" s="28">
        <v>0</v>
      </c>
      <c r="T162" s="28">
        <v>25.082</v>
      </c>
      <c r="U162" s="22" t="s">
        <v>1324</v>
      </c>
      <c r="V162" s="22" t="s">
        <v>1325</v>
      </c>
      <c r="W162" s="23"/>
      <c r="X162" s="41"/>
    </row>
    <row r="163" s="13" customFormat="1" ht="65" customHeight="1" spans="1:24">
      <c r="A163" s="22">
        <v>15</v>
      </c>
      <c r="B163" s="23" t="s">
        <v>1256</v>
      </c>
      <c r="C163" s="23" t="s">
        <v>1263</v>
      </c>
      <c r="D163" s="23" t="s">
        <v>1326</v>
      </c>
      <c r="E163" s="23" t="s">
        <v>622</v>
      </c>
      <c r="F163" s="28">
        <f t="shared" si="21"/>
        <v>11.35</v>
      </c>
      <c r="G163" s="28"/>
      <c r="H163" s="28"/>
      <c r="I163" s="28">
        <v>11.35</v>
      </c>
      <c r="J163" s="31">
        <v>10910</v>
      </c>
      <c r="K163" s="31" t="s">
        <v>1327</v>
      </c>
      <c r="L163" s="31">
        <v>5000</v>
      </c>
      <c r="M163" s="31">
        <v>455</v>
      </c>
      <c r="N163" s="28">
        <v>0</v>
      </c>
      <c r="O163" s="28">
        <v>0</v>
      </c>
      <c r="P163" s="28" t="s">
        <v>1328</v>
      </c>
      <c r="Q163" s="28">
        <v>0</v>
      </c>
      <c r="R163" s="28">
        <v>0</v>
      </c>
      <c r="S163" s="28">
        <v>11.35</v>
      </c>
      <c r="T163" s="28">
        <v>0</v>
      </c>
      <c r="U163" s="22" t="s">
        <v>1329</v>
      </c>
      <c r="V163" s="22" t="s">
        <v>1330</v>
      </c>
      <c r="W163" s="23"/>
      <c r="X163" s="41"/>
    </row>
    <row r="164" s="13" customFormat="1" ht="65" customHeight="1" spans="1:24">
      <c r="A164" s="22">
        <v>16</v>
      </c>
      <c r="B164" s="23" t="s">
        <v>1256</v>
      </c>
      <c r="C164" s="23" t="s">
        <v>1307</v>
      </c>
      <c r="D164" s="23" t="s">
        <v>1331</v>
      </c>
      <c r="E164" s="23" t="s">
        <v>622</v>
      </c>
      <c r="F164" s="28">
        <f t="shared" si="21"/>
        <v>12.431</v>
      </c>
      <c r="G164" s="28"/>
      <c r="H164" s="28"/>
      <c r="I164" s="28">
        <v>12.431</v>
      </c>
      <c r="J164" s="31">
        <v>15891.02</v>
      </c>
      <c r="K164" s="31" t="s">
        <v>781</v>
      </c>
      <c r="L164" s="31">
        <v>15200</v>
      </c>
      <c r="M164" s="31">
        <v>0</v>
      </c>
      <c r="N164" s="28">
        <v>12.431</v>
      </c>
      <c r="O164" s="28">
        <v>0</v>
      </c>
      <c r="P164" s="28" t="s">
        <v>1332</v>
      </c>
      <c r="Q164" s="28">
        <v>12.431</v>
      </c>
      <c r="R164" s="28">
        <v>0</v>
      </c>
      <c r="S164" s="28">
        <v>0</v>
      </c>
      <c r="T164" s="28">
        <v>0</v>
      </c>
      <c r="U164" s="22" t="s">
        <v>1333</v>
      </c>
      <c r="V164" s="22" t="s">
        <v>1334</v>
      </c>
      <c r="W164" s="23"/>
      <c r="X164" s="41"/>
    </row>
    <row r="165" s="13" customFormat="1" ht="65" customHeight="1" spans="1:24">
      <c r="A165" s="22">
        <v>17</v>
      </c>
      <c r="B165" s="23" t="s">
        <v>1256</v>
      </c>
      <c r="C165" s="23" t="s">
        <v>1320</v>
      </c>
      <c r="D165" s="23" t="s">
        <v>1335</v>
      </c>
      <c r="E165" s="23" t="s">
        <v>622</v>
      </c>
      <c r="F165" s="28">
        <f t="shared" si="21"/>
        <v>28.538</v>
      </c>
      <c r="G165" s="28"/>
      <c r="H165" s="28">
        <v>28.538</v>
      </c>
      <c r="I165" s="28"/>
      <c r="J165" s="31">
        <v>38365</v>
      </c>
      <c r="K165" s="31" t="s">
        <v>998</v>
      </c>
      <c r="L165" s="31"/>
      <c r="M165" s="31">
        <v>500</v>
      </c>
      <c r="N165" s="28">
        <v>0</v>
      </c>
      <c r="O165" s="28">
        <v>0</v>
      </c>
      <c r="P165" s="28" t="s">
        <v>1336</v>
      </c>
      <c r="Q165" s="28">
        <v>0</v>
      </c>
      <c r="R165" s="28">
        <v>0</v>
      </c>
      <c r="S165" s="28">
        <v>0</v>
      </c>
      <c r="T165" s="28">
        <v>28.538</v>
      </c>
      <c r="U165" s="22">
        <v>0</v>
      </c>
      <c r="V165" s="22">
        <v>0</v>
      </c>
      <c r="W165" s="23"/>
      <c r="X165" s="41"/>
    </row>
    <row r="166" s="13" customFormat="1" ht="65" customHeight="1" spans="1:24">
      <c r="A166" s="22">
        <v>18</v>
      </c>
      <c r="B166" s="23" t="s">
        <v>1256</v>
      </c>
      <c r="C166" s="23" t="s">
        <v>1320</v>
      </c>
      <c r="D166" s="23" t="s">
        <v>1337</v>
      </c>
      <c r="E166" s="23" t="s">
        <v>622</v>
      </c>
      <c r="F166" s="28">
        <f t="shared" si="21"/>
        <v>24.143</v>
      </c>
      <c r="G166" s="28"/>
      <c r="H166" s="28"/>
      <c r="I166" s="28">
        <v>24.143</v>
      </c>
      <c r="J166" s="31">
        <v>35684</v>
      </c>
      <c r="K166" s="31" t="s">
        <v>998</v>
      </c>
      <c r="L166" s="31"/>
      <c r="M166" s="31">
        <v>500</v>
      </c>
      <c r="N166" s="28">
        <v>0</v>
      </c>
      <c r="O166" s="28">
        <v>0</v>
      </c>
      <c r="P166" s="28" t="s">
        <v>1338</v>
      </c>
      <c r="Q166" s="28">
        <v>0</v>
      </c>
      <c r="R166" s="28">
        <v>0</v>
      </c>
      <c r="S166" s="28">
        <v>0</v>
      </c>
      <c r="T166" s="28">
        <v>24.143</v>
      </c>
      <c r="U166" s="22">
        <v>0</v>
      </c>
      <c r="V166" s="22">
        <v>0</v>
      </c>
      <c r="W166" s="23"/>
      <c r="X166" s="41"/>
    </row>
    <row r="167" s="13" customFormat="1" ht="65" customHeight="1" spans="1:24">
      <c r="A167" s="22">
        <v>19</v>
      </c>
      <c r="B167" s="23" t="s">
        <v>1256</v>
      </c>
      <c r="C167" s="23" t="s">
        <v>1307</v>
      </c>
      <c r="D167" s="23" t="s">
        <v>1339</v>
      </c>
      <c r="E167" s="23" t="s">
        <v>645</v>
      </c>
      <c r="F167" s="28">
        <f t="shared" si="21"/>
        <v>5.769</v>
      </c>
      <c r="G167" s="28"/>
      <c r="H167" s="28"/>
      <c r="I167" s="28">
        <v>5.769</v>
      </c>
      <c r="J167" s="31">
        <v>5287.02</v>
      </c>
      <c r="K167" s="31" t="s">
        <v>1340</v>
      </c>
      <c r="L167" s="31">
        <v>2000</v>
      </c>
      <c r="M167" s="31">
        <v>500</v>
      </c>
      <c r="N167" s="28">
        <v>0</v>
      </c>
      <c r="O167" s="28">
        <v>0</v>
      </c>
      <c r="P167" s="28" t="s">
        <v>1341</v>
      </c>
      <c r="Q167" s="28">
        <v>0</v>
      </c>
      <c r="R167" s="28">
        <v>5.769</v>
      </c>
      <c r="S167" s="28">
        <v>0</v>
      </c>
      <c r="T167" s="28">
        <v>0</v>
      </c>
      <c r="U167" s="22" t="s">
        <v>1342</v>
      </c>
      <c r="V167" s="22" t="s">
        <v>1343</v>
      </c>
      <c r="W167" s="23"/>
      <c r="X167" s="41"/>
    </row>
    <row r="168" s="11" customFormat="1" ht="65" customHeight="1" spans="1:24">
      <c r="A168" s="21"/>
      <c r="B168" s="21"/>
      <c r="C168" s="21"/>
      <c r="D168" s="21" t="s">
        <v>1344</v>
      </c>
      <c r="E168" s="21"/>
      <c r="F168" s="27">
        <f>SUBTOTAL(9,F169:F175)</f>
        <v>81.771</v>
      </c>
      <c r="G168" s="27">
        <f>SUBTOTAL(9,G169:G175)</f>
        <v>1.2</v>
      </c>
      <c r="H168" s="27">
        <f>SUBTOTAL(9,H169:H175)</f>
        <v>55.785</v>
      </c>
      <c r="I168" s="27">
        <f>SUBTOTAL(9,I169:I175)</f>
        <v>24.786</v>
      </c>
      <c r="J168" s="21">
        <f>SUBTOTAL(9,J169:J175)</f>
        <v>142428.4</v>
      </c>
      <c r="K168" s="21"/>
      <c r="L168" s="21">
        <f t="shared" ref="L168:T168" si="22">SUBTOTAL(9,L169:L175)</f>
        <v>58004</v>
      </c>
      <c r="M168" s="21">
        <f t="shared" si="22"/>
        <v>11007</v>
      </c>
      <c r="N168" s="27">
        <f t="shared" si="22"/>
        <v>18.433</v>
      </c>
      <c r="O168" s="27">
        <f t="shared" si="22"/>
        <v>0</v>
      </c>
      <c r="P168" s="27">
        <f t="shared" si="22"/>
        <v>0</v>
      </c>
      <c r="Q168" s="27">
        <f t="shared" si="22"/>
        <v>18.433</v>
      </c>
      <c r="R168" s="27">
        <f t="shared" si="22"/>
        <v>0</v>
      </c>
      <c r="S168" s="27">
        <f t="shared" si="22"/>
        <v>0</v>
      </c>
      <c r="T168" s="27">
        <f t="shared" si="22"/>
        <v>38.518</v>
      </c>
      <c r="U168" s="22">
        <v>0</v>
      </c>
      <c r="V168" s="22">
        <v>0</v>
      </c>
      <c r="W168" s="21"/>
      <c r="X168" s="39"/>
    </row>
    <row r="169" s="13" customFormat="1" ht="65" customHeight="1" spans="1:24">
      <c r="A169" s="22">
        <v>1</v>
      </c>
      <c r="B169" s="23" t="s">
        <v>1345</v>
      </c>
      <c r="C169" s="23" t="s">
        <v>1346</v>
      </c>
      <c r="D169" s="23" t="s">
        <v>1347</v>
      </c>
      <c r="E169" s="23" t="s">
        <v>622</v>
      </c>
      <c r="F169" s="28">
        <f>SUM(G169:I169)</f>
        <v>10.833</v>
      </c>
      <c r="G169" s="28"/>
      <c r="H169" s="28">
        <v>10.833</v>
      </c>
      <c r="I169" s="28"/>
      <c r="J169" s="31">
        <v>15400</v>
      </c>
      <c r="K169" s="31" t="s">
        <v>1348</v>
      </c>
      <c r="L169" s="31">
        <v>14900</v>
      </c>
      <c r="M169" s="31">
        <v>500</v>
      </c>
      <c r="N169" s="28">
        <v>10.833</v>
      </c>
      <c r="O169" s="28">
        <v>0</v>
      </c>
      <c r="P169" s="28">
        <v>0</v>
      </c>
      <c r="Q169" s="28">
        <v>10.833</v>
      </c>
      <c r="R169" s="28">
        <v>0</v>
      </c>
      <c r="S169" s="28">
        <v>0</v>
      </c>
      <c r="T169" s="28">
        <v>0</v>
      </c>
      <c r="U169" s="22" t="s">
        <v>1349</v>
      </c>
      <c r="V169" s="22" t="s">
        <v>1350</v>
      </c>
      <c r="W169" s="23"/>
      <c r="X169" s="41"/>
    </row>
    <row r="170" s="13" customFormat="1" ht="65" customHeight="1" spans="1:24">
      <c r="A170" s="22">
        <v>2</v>
      </c>
      <c r="B170" s="23" t="s">
        <v>1345</v>
      </c>
      <c r="C170" s="23" t="s">
        <v>1351</v>
      </c>
      <c r="D170" s="23" t="s">
        <v>1352</v>
      </c>
      <c r="E170" s="23" t="s">
        <v>622</v>
      </c>
      <c r="F170" s="28">
        <f>SUM(G170:I170)</f>
        <v>9.8</v>
      </c>
      <c r="G170" s="28"/>
      <c r="H170" s="28"/>
      <c r="I170" s="28">
        <v>9.8</v>
      </c>
      <c r="J170" s="31">
        <v>9960.4</v>
      </c>
      <c r="K170" s="31" t="s">
        <v>1353</v>
      </c>
      <c r="L170" s="31">
        <v>1500</v>
      </c>
      <c r="M170" s="31">
        <v>200</v>
      </c>
      <c r="N170" s="28">
        <v>0</v>
      </c>
      <c r="O170" s="28">
        <v>0</v>
      </c>
      <c r="P170" s="28" t="s">
        <v>1354</v>
      </c>
      <c r="Q170" s="28">
        <v>0</v>
      </c>
      <c r="R170" s="28">
        <v>0</v>
      </c>
      <c r="S170" s="28">
        <v>0</v>
      </c>
      <c r="T170" s="28">
        <v>9.8</v>
      </c>
      <c r="U170" s="22">
        <v>0</v>
      </c>
      <c r="V170" s="22">
        <v>0</v>
      </c>
      <c r="W170" s="23"/>
      <c r="X170" s="41"/>
    </row>
    <row r="171" s="13" customFormat="1" ht="65" customHeight="1" spans="1:24">
      <c r="A171" s="22">
        <v>3</v>
      </c>
      <c r="B171" s="23" t="s">
        <v>1345</v>
      </c>
      <c r="C171" s="23" t="s">
        <v>1346</v>
      </c>
      <c r="D171" s="23" t="s">
        <v>1355</v>
      </c>
      <c r="E171" s="23" t="s">
        <v>622</v>
      </c>
      <c r="F171" s="28">
        <f>SUM(G171:I171)</f>
        <v>8.42</v>
      </c>
      <c r="G171" s="28"/>
      <c r="H171" s="28"/>
      <c r="I171" s="28">
        <v>8.42</v>
      </c>
      <c r="J171" s="31">
        <v>14257</v>
      </c>
      <c r="K171" s="31" t="s">
        <v>998</v>
      </c>
      <c r="L171" s="31"/>
      <c r="M171" s="31">
        <v>200</v>
      </c>
      <c r="N171" s="28">
        <v>0</v>
      </c>
      <c r="O171" s="28">
        <v>0</v>
      </c>
      <c r="P171" s="28" t="s">
        <v>1356</v>
      </c>
      <c r="Q171" s="28">
        <v>0</v>
      </c>
      <c r="R171" s="28">
        <v>0</v>
      </c>
      <c r="S171" s="28">
        <v>0</v>
      </c>
      <c r="T171" s="28">
        <v>5</v>
      </c>
      <c r="U171" s="22">
        <v>0</v>
      </c>
      <c r="V171" s="22">
        <v>0</v>
      </c>
      <c r="W171" s="23"/>
      <c r="X171" s="41"/>
    </row>
    <row r="172" s="13" customFormat="1" ht="136" customHeight="1" spans="1:24">
      <c r="A172" s="22">
        <v>4</v>
      </c>
      <c r="B172" s="23" t="s">
        <v>1345</v>
      </c>
      <c r="C172" s="23" t="s">
        <v>1357</v>
      </c>
      <c r="D172" s="23" t="s">
        <v>1358</v>
      </c>
      <c r="E172" s="23" t="s">
        <v>622</v>
      </c>
      <c r="F172" s="28">
        <v>29</v>
      </c>
      <c r="G172" s="28"/>
      <c r="H172" s="28">
        <v>29</v>
      </c>
      <c r="I172" s="28"/>
      <c r="J172" s="31">
        <v>44961</v>
      </c>
      <c r="K172" s="31" t="s">
        <v>1359</v>
      </c>
      <c r="L172" s="31">
        <v>41104</v>
      </c>
      <c r="M172" s="31">
        <v>3857</v>
      </c>
      <c r="N172" s="28">
        <v>7.6</v>
      </c>
      <c r="O172" s="28">
        <v>0</v>
      </c>
      <c r="P172" s="28" t="s">
        <v>1360</v>
      </c>
      <c r="Q172" s="28">
        <v>7.6</v>
      </c>
      <c r="R172" s="28">
        <v>0</v>
      </c>
      <c r="S172" s="28">
        <v>0</v>
      </c>
      <c r="T172" s="28"/>
      <c r="U172" s="22" t="s">
        <v>1361</v>
      </c>
      <c r="V172" s="22" t="s">
        <v>1362</v>
      </c>
      <c r="W172" s="23"/>
      <c r="X172" s="41"/>
    </row>
    <row r="173" s="13" customFormat="1" ht="65" customHeight="1" spans="1:24">
      <c r="A173" s="22">
        <v>5</v>
      </c>
      <c r="B173" s="23" t="s">
        <v>1345</v>
      </c>
      <c r="C173" s="23" t="s">
        <v>1363</v>
      </c>
      <c r="D173" s="23" t="s">
        <v>1364</v>
      </c>
      <c r="E173" s="23" t="s">
        <v>645</v>
      </c>
      <c r="F173" s="28">
        <f>SUM(G173:I173)</f>
        <v>14</v>
      </c>
      <c r="G173" s="28"/>
      <c r="H173" s="28">
        <v>14</v>
      </c>
      <c r="I173" s="28"/>
      <c r="J173" s="31">
        <v>19500</v>
      </c>
      <c r="K173" s="31" t="s">
        <v>998</v>
      </c>
      <c r="L173" s="31"/>
      <c r="M173" s="31">
        <v>5850</v>
      </c>
      <c r="N173" s="28">
        <v>0</v>
      </c>
      <c r="O173" s="28">
        <v>0</v>
      </c>
      <c r="P173" s="28" t="s">
        <v>1365</v>
      </c>
      <c r="Q173" s="28">
        <v>0</v>
      </c>
      <c r="R173" s="28">
        <v>0</v>
      </c>
      <c r="S173" s="28">
        <v>0</v>
      </c>
      <c r="T173" s="28">
        <v>14</v>
      </c>
      <c r="U173" s="22">
        <v>0</v>
      </c>
      <c r="V173" s="22">
        <v>0</v>
      </c>
      <c r="W173" s="23"/>
      <c r="X173" s="41"/>
    </row>
    <row r="174" s="13" customFormat="1" ht="88" customHeight="1" spans="1:24">
      <c r="A174" s="22">
        <v>6</v>
      </c>
      <c r="B174" s="23" t="s">
        <v>1345</v>
      </c>
      <c r="C174" s="23" t="s">
        <v>1351</v>
      </c>
      <c r="D174" s="23" t="s">
        <v>1366</v>
      </c>
      <c r="E174" s="23" t="s">
        <v>645</v>
      </c>
      <c r="F174" s="28">
        <f>SUM(G174:I174)</f>
        <v>3.152</v>
      </c>
      <c r="G174" s="28">
        <v>1.2</v>
      </c>
      <c r="H174" s="28">
        <v>1.952</v>
      </c>
      <c r="I174" s="28"/>
      <c r="J174" s="31">
        <v>29947</v>
      </c>
      <c r="K174" s="31" t="s">
        <v>958</v>
      </c>
      <c r="L174" s="31">
        <v>500</v>
      </c>
      <c r="M174" s="31">
        <v>200</v>
      </c>
      <c r="N174" s="28">
        <v>0</v>
      </c>
      <c r="O174" s="28">
        <v>0</v>
      </c>
      <c r="P174" s="28" t="s">
        <v>1367</v>
      </c>
      <c r="Q174" s="28">
        <v>0</v>
      </c>
      <c r="R174" s="28">
        <v>0</v>
      </c>
      <c r="S174" s="28">
        <v>0</v>
      </c>
      <c r="T174" s="28">
        <v>3.152</v>
      </c>
      <c r="U174" s="22">
        <v>0</v>
      </c>
      <c r="V174" s="22">
        <v>0</v>
      </c>
      <c r="W174" s="23"/>
      <c r="X174" s="41"/>
    </row>
    <row r="175" s="13" customFormat="1" ht="84" customHeight="1" spans="1:24">
      <c r="A175" s="22">
        <v>7</v>
      </c>
      <c r="B175" s="23" t="s">
        <v>1345</v>
      </c>
      <c r="C175" s="23" t="s">
        <v>1368</v>
      </c>
      <c r="D175" s="23" t="s">
        <v>1369</v>
      </c>
      <c r="E175" s="23" t="s">
        <v>645</v>
      </c>
      <c r="F175" s="28">
        <f>SUM(G175:I175)</f>
        <v>6.566</v>
      </c>
      <c r="G175" s="28"/>
      <c r="H175" s="28"/>
      <c r="I175" s="28">
        <v>6.566</v>
      </c>
      <c r="J175" s="31">
        <v>8403</v>
      </c>
      <c r="K175" s="31" t="s">
        <v>603</v>
      </c>
      <c r="L175" s="31"/>
      <c r="M175" s="31">
        <v>200</v>
      </c>
      <c r="N175" s="28">
        <v>0</v>
      </c>
      <c r="O175" s="28">
        <v>0</v>
      </c>
      <c r="P175" s="28" t="s">
        <v>1370</v>
      </c>
      <c r="Q175" s="28">
        <v>0</v>
      </c>
      <c r="R175" s="28">
        <v>0</v>
      </c>
      <c r="S175" s="28">
        <v>0</v>
      </c>
      <c r="T175" s="28">
        <v>6.566</v>
      </c>
      <c r="U175" s="22">
        <v>0</v>
      </c>
      <c r="V175" s="22">
        <v>0</v>
      </c>
      <c r="W175" s="23"/>
      <c r="X175" s="41"/>
    </row>
    <row r="176" s="11" customFormat="1" ht="65" customHeight="1" spans="1:24">
      <c r="A176" s="21"/>
      <c r="B176" s="21"/>
      <c r="C176" s="21"/>
      <c r="D176" s="21" t="s">
        <v>1371</v>
      </c>
      <c r="E176" s="21"/>
      <c r="F176" s="27">
        <f>SUBTOTAL(9,F177:F186)</f>
        <v>184.901</v>
      </c>
      <c r="G176" s="27">
        <f>SUBTOTAL(9,G177:G186)</f>
        <v>0</v>
      </c>
      <c r="H176" s="27">
        <f>SUBTOTAL(9,H177:H186)</f>
        <v>82.707</v>
      </c>
      <c r="I176" s="27">
        <f>SUBTOTAL(9,I177:I186)</f>
        <v>102.194</v>
      </c>
      <c r="J176" s="21">
        <f>SUBTOTAL(9,J177:J186)</f>
        <v>219473.56</v>
      </c>
      <c r="K176" s="21"/>
      <c r="L176" s="21">
        <f t="shared" ref="L176:T176" si="23">SUBTOTAL(9,L177:L186)</f>
        <v>73564</v>
      </c>
      <c r="M176" s="21">
        <f t="shared" si="23"/>
        <v>27391.7037446384</v>
      </c>
      <c r="N176" s="27">
        <f t="shared" si="23"/>
        <v>26.642</v>
      </c>
      <c r="O176" s="27">
        <f t="shared" si="23"/>
        <v>92.163</v>
      </c>
      <c r="P176" s="27">
        <f t="shared" si="23"/>
        <v>0</v>
      </c>
      <c r="Q176" s="27">
        <f t="shared" si="23"/>
        <v>26.642</v>
      </c>
      <c r="R176" s="27">
        <f t="shared" si="23"/>
        <v>0</v>
      </c>
      <c r="S176" s="27">
        <f t="shared" si="23"/>
        <v>16.9</v>
      </c>
      <c r="T176" s="27">
        <f t="shared" si="23"/>
        <v>100.763</v>
      </c>
      <c r="U176" s="22">
        <v>0</v>
      </c>
      <c r="V176" s="22">
        <v>0</v>
      </c>
      <c r="W176" s="21"/>
      <c r="X176" s="39"/>
    </row>
    <row r="177" s="13" customFormat="1" ht="65" customHeight="1" spans="1:24">
      <c r="A177" s="22">
        <v>1</v>
      </c>
      <c r="B177" s="23" t="s">
        <v>1372</v>
      </c>
      <c r="C177" s="23" t="s">
        <v>1373</v>
      </c>
      <c r="D177" s="23" t="s">
        <v>1374</v>
      </c>
      <c r="E177" s="23" t="s">
        <v>584</v>
      </c>
      <c r="F177" s="28">
        <f t="shared" ref="F177:F184" si="24">SUM(G177:I177)</f>
        <v>18.412</v>
      </c>
      <c r="G177" s="28">
        <v>0</v>
      </c>
      <c r="H177" s="28">
        <v>18.412</v>
      </c>
      <c r="I177" s="28">
        <v>0</v>
      </c>
      <c r="J177" s="52">
        <v>43575.12</v>
      </c>
      <c r="K177" s="31" t="s">
        <v>998</v>
      </c>
      <c r="L177" s="52">
        <v>0</v>
      </c>
      <c r="M177" s="31">
        <v>3000</v>
      </c>
      <c r="N177" s="28">
        <v>0</v>
      </c>
      <c r="O177" s="28">
        <v>18.412</v>
      </c>
      <c r="P177" s="28" t="s">
        <v>1375</v>
      </c>
      <c r="Q177" s="28">
        <v>0</v>
      </c>
      <c r="R177" s="28">
        <v>0</v>
      </c>
      <c r="S177" s="28">
        <v>0</v>
      </c>
      <c r="T177" s="28">
        <v>18.412</v>
      </c>
      <c r="U177" s="22">
        <v>0</v>
      </c>
      <c r="V177" s="22">
        <v>0</v>
      </c>
      <c r="W177" s="23"/>
      <c r="X177" s="41"/>
    </row>
    <row r="178" s="13" customFormat="1" ht="65" customHeight="1" spans="1:24">
      <c r="A178" s="22">
        <v>2</v>
      </c>
      <c r="B178" s="23" t="s">
        <v>1372</v>
      </c>
      <c r="C178" s="23" t="s">
        <v>1376</v>
      </c>
      <c r="D178" s="23" t="s">
        <v>1377</v>
      </c>
      <c r="E178" s="23" t="s">
        <v>622</v>
      </c>
      <c r="F178" s="28">
        <f t="shared" si="24"/>
        <v>7.1</v>
      </c>
      <c r="G178" s="28"/>
      <c r="H178" s="28">
        <v>7.1</v>
      </c>
      <c r="I178" s="28"/>
      <c r="J178" s="52">
        <v>27500</v>
      </c>
      <c r="K178" s="52" t="s">
        <v>718</v>
      </c>
      <c r="L178" s="52">
        <v>10</v>
      </c>
      <c r="M178" s="31">
        <v>5799.85915492958</v>
      </c>
      <c r="N178" s="28">
        <v>0</v>
      </c>
      <c r="O178" s="28">
        <v>3</v>
      </c>
      <c r="P178" s="28" t="s">
        <v>1378</v>
      </c>
      <c r="Q178" s="28">
        <v>0</v>
      </c>
      <c r="R178" s="28">
        <v>0</v>
      </c>
      <c r="S178" s="28">
        <v>0</v>
      </c>
      <c r="T178" s="28">
        <v>3</v>
      </c>
      <c r="U178" s="22" t="s">
        <v>1379</v>
      </c>
      <c r="V178" s="22" t="s">
        <v>1380</v>
      </c>
      <c r="W178" s="23"/>
      <c r="X178" s="41"/>
    </row>
    <row r="179" s="13" customFormat="1" ht="65" customHeight="1" spans="1:24">
      <c r="A179" s="22">
        <v>3</v>
      </c>
      <c r="B179" s="23" t="s">
        <v>1372</v>
      </c>
      <c r="C179" s="23" t="s">
        <v>1381</v>
      </c>
      <c r="D179" s="23" t="s">
        <v>1382</v>
      </c>
      <c r="E179" s="23" t="s">
        <v>622</v>
      </c>
      <c r="F179" s="28">
        <f t="shared" si="24"/>
        <v>41.523</v>
      </c>
      <c r="G179" s="28"/>
      <c r="H179" s="28"/>
      <c r="I179" s="28">
        <v>41.523</v>
      </c>
      <c r="J179" s="52">
        <v>25289.87</v>
      </c>
      <c r="K179" s="52" t="s">
        <v>988</v>
      </c>
      <c r="L179" s="52">
        <v>7000</v>
      </c>
      <c r="M179" s="31">
        <v>5647.67575608699</v>
      </c>
      <c r="N179" s="28">
        <v>0</v>
      </c>
      <c r="O179" s="28">
        <v>41.532</v>
      </c>
      <c r="P179" s="28" t="s">
        <v>1383</v>
      </c>
      <c r="Q179" s="28">
        <v>0</v>
      </c>
      <c r="R179" s="28">
        <v>0</v>
      </c>
      <c r="S179" s="28">
        <v>0</v>
      </c>
      <c r="T179" s="28">
        <v>41.532</v>
      </c>
      <c r="U179" s="22" t="s">
        <v>1384</v>
      </c>
      <c r="V179" s="22" t="s">
        <v>1385</v>
      </c>
      <c r="W179" s="23"/>
      <c r="X179" s="41"/>
    </row>
    <row r="180" s="13" customFormat="1" ht="65" customHeight="1" spans="1:24">
      <c r="A180" s="22">
        <v>4</v>
      </c>
      <c r="B180" s="23" t="s">
        <v>1372</v>
      </c>
      <c r="C180" s="23" t="s">
        <v>1381</v>
      </c>
      <c r="D180" s="23" t="s">
        <v>1386</v>
      </c>
      <c r="E180" s="23" t="s">
        <v>622</v>
      </c>
      <c r="F180" s="28">
        <f t="shared" si="24"/>
        <v>24.629</v>
      </c>
      <c r="G180" s="28"/>
      <c r="H180" s="28"/>
      <c r="I180" s="28">
        <v>24.629</v>
      </c>
      <c r="J180" s="52">
        <v>16212.83</v>
      </c>
      <c r="K180" s="52" t="s">
        <v>988</v>
      </c>
      <c r="L180" s="52">
        <v>3000</v>
      </c>
      <c r="M180" s="31">
        <v>5106.415</v>
      </c>
      <c r="N180" s="28">
        <v>0</v>
      </c>
      <c r="O180" s="28">
        <v>24.629</v>
      </c>
      <c r="P180" s="28" t="s">
        <v>1387</v>
      </c>
      <c r="Q180" s="28">
        <v>0</v>
      </c>
      <c r="R180" s="28">
        <v>0</v>
      </c>
      <c r="S180" s="28">
        <v>0</v>
      </c>
      <c r="T180" s="28">
        <v>24.629</v>
      </c>
      <c r="U180" s="22" t="s">
        <v>1388</v>
      </c>
      <c r="V180" s="22" t="s">
        <v>1389</v>
      </c>
      <c r="W180" s="23"/>
      <c r="X180" s="41"/>
    </row>
    <row r="181" s="13" customFormat="1" ht="65" customHeight="1" spans="1:24">
      <c r="A181" s="22">
        <v>5</v>
      </c>
      <c r="B181" s="23" t="s">
        <v>1372</v>
      </c>
      <c r="C181" s="23" t="s">
        <v>1390</v>
      </c>
      <c r="D181" s="23" t="s">
        <v>1391</v>
      </c>
      <c r="E181" s="23" t="s">
        <v>622</v>
      </c>
      <c r="F181" s="28">
        <f t="shared" si="24"/>
        <v>1.017</v>
      </c>
      <c r="G181" s="28"/>
      <c r="H181" s="28">
        <v>1.017</v>
      </c>
      <c r="I181" s="28"/>
      <c r="J181" s="52">
        <v>10032</v>
      </c>
      <c r="K181" s="52" t="s">
        <v>1392</v>
      </c>
      <c r="L181" s="52">
        <v>5565</v>
      </c>
      <c r="M181" s="31">
        <v>300</v>
      </c>
      <c r="N181" s="28">
        <v>0</v>
      </c>
      <c r="O181" s="28">
        <v>0</v>
      </c>
      <c r="P181" s="28" t="s">
        <v>1393</v>
      </c>
      <c r="Q181" s="28">
        <v>0</v>
      </c>
      <c r="R181" s="28">
        <v>0</v>
      </c>
      <c r="S181" s="28">
        <v>0.5</v>
      </c>
      <c r="T181" s="28">
        <v>0</v>
      </c>
      <c r="U181" s="22" t="s">
        <v>1394</v>
      </c>
      <c r="V181" s="22" t="s">
        <v>1395</v>
      </c>
      <c r="W181" s="23"/>
      <c r="X181" s="41"/>
    </row>
    <row r="182" s="13" customFormat="1" ht="65" customHeight="1" spans="1:24">
      <c r="A182" s="22">
        <v>6</v>
      </c>
      <c r="B182" s="23" t="s">
        <v>1372</v>
      </c>
      <c r="C182" s="23" t="s">
        <v>1396</v>
      </c>
      <c r="D182" s="23" t="s">
        <v>1397</v>
      </c>
      <c r="E182" s="23" t="s">
        <v>622</v>
      </c>
      <c r="F182" s="28">
        <f t="shared" si="24"/>
        <v>42.988</v>
      </c>
      <c r="G182" s="28"/>
      <c r="H182" s="28">
        <v>42.988</v>
      </c>
      <c r="I182" s="28"/>
      <c r="J182" s="52">
        <v>35285.52</v>
      </c>
      <c r="K182" s="52" t="s">
        <v>1398</v>
      </c>
      <c r="L182" s="52">
        <v>23370</v>
      </c>
      <c r="M182" s="31">
        <v>270</v>
      </c>
      <c r="N182" s="28">
        <v>7</v>
      </c>
      <c r="O182" s="28">
        <v>0</v>
      </c>
      <c r="P182" s="28" t="s">
        <v>1399</v>
      </c>
      <c r="Q182" s="28">
        <v>7</v>
      </c>
      <c r="R182" s="28">
        <v>0</v>
      </c>
      <c r="S182" s="28">
        <v>0</v>
      </c>
      <c r="T182" s="28">
        <v>0</v>
      </c>
      <c r="U182" s="22" t="s">
        <v>1400</v>
      </c>
      <c r="V182" s="22" t="s">
        <v>1401</v>
      </c>
      <c r="W182" s="23"/>
      <c r="X182" s="41"/>
    </row>
    <row r="183" s="13" customFormat="1" ht="65" customHeight="1" spans="1:24">
      <c r="A183" s="22">
        <v>7</v>
      </c>
      <c r="B183" s="23" t="s">
        <v>1372</v>
      </c>
      <c r="C183" s="23" t="s">
        <v>1376</v>
      </c>
      <c r="D183" s="23" t="s">
        <v>1402</v>
      </c>
      <c r="E183" s="23" t="s">
        <v>645</v>
      </c>
      <c r="F183" s="28">
        <f t="shared" si="24"/>
        <v>8.6</v>
      </c>
      <c r="G183" s="28"/>
      <c r="H183" s="28">
        <v>8.6</v>
      </c>
      <c r="I183" s="28"/>
      <c r="J183" s="52">
        <v>12900</v>
      </c>
      <c r="K183" s="32" t="s">
        <v>1403</v>
      </c>
      <c r="L183" s="52">
        <v>0</v>
      </c>
      <c r="M183" s="31">
        <v>3870</v>
      </c>
      <c r="N183" s="28">
        <v>0</v>
      </c>
      <c r="O183" s="28">
        <v>0</v>
      </c>
      <c r="P183" s="28" t="s">
        <v>1404</v>
      </c>
      <c r="Q183" s="28">
        <v>0</v>
      </c>
      <c r="R183" s="28">
        <v>0</v>
      </c>
      <c r="S183" s="28">
        <v>0</v>
      </c>
      <c r="T183" s="28">
        <v>8.6</v>
      </c>
      <c r="U183" s="22"/>
      <c r="V183" s="22"/>
      <c r="W183" s="23"/>
      <c r="X183" s="41"/>
    </row>
    <row r="184" s="13" customFormat="1" ht="65" customHeight="1" spans="1:24">
      <c r="A184" s="22">
        <v>8</v>
      </c>
      <c r="B184" s="23" t="s">
        <v>1372</v>
      </c>
      <c r="C184" s="23" t="s">
        <v>1405</v>
      </c>
      <c r="D184" s="23" t="s">
        <v>1406</v>
      </c>
      <c r="E184" s="23" t="s">
        <v>645</v>
      </c>
      <c r="F184" s="28">
        <f t="shared" si="24"/>
        <v>4.59</v>
      </c>
      <c r="G184" s="28"/>
      <c r="H184" s="28">
        <v>4.59</v>
      </c>
      <c r="I184" s="28"/>
      <c r="J184" s="52">
        <v>11660</v>
      </c>
      <c r="K184" s="52" t="s">
        <v>1407</v>
      </c>
      <c r="L184" s="52">
        <v>0</v>
      </c>
      <c r="M184" s="31">
        <v>1000</v>
      </c>
      <c r="N184" s="28">
        <v>0</v>
      </c>
      <c r="O184" s="28">
        <v>4.59</v>
      </c>
      <c r="P184" s="28" t="s">
        <v>1408</v>
      </c>
      <c r="Q184" s="28">
        <v>0</v>
      </c>
      <c r="R184" s="28">
        <v>0</v>
      </c>
      <c r="S184" s="28">
        <v>0</v>
      </c>
      <c r="T184" s="28">
        <v>4.59</v>
      </c>
      <c r="U184" s="22"/>
      <c r="V184" s="22"/>
      <c r="W184" s="23"/>
      <c r="X184" s="41"/>
    </row>
    <row r="185" s="13" customFormat="1" ht="65" customHeight="1" spans="1:24">
      <c r="A185" s="22">
        <v>9</v>
      </c>
      <c r="B185" s="23" t="s">
        <v>1372</v>
      </c>
      <c r="C185" s="50" t="s">
        <v>1409</v>
      </c>
      <c r="D185" s="51" t="s">
        <v>1410</v>
      </c>
      <c r="E185" s="51" t="s">
        <v>1411</v>
      </c>
      <c r="F185" s="51">
        <v>16.4</v>
      </c>
      <c r="G185" s="28"/>
      <c r="H185" s="28"/>
      <c r="I185" s="51">
        <v>16.4</v>
      </c>
      <c r="J185" s="52">
        <v>22619</v>
      </c>
      <c r="K185" s="31" t="s">
        <v>1412</v>
      </c>
      <c r="L185" s="52">
        <v>22619</v>
      </c>
      <c r="M185" s="31"/>
      <c r="N185" s="28"/>
      <c r="O185" s="28"/>
      <c r="P185" s="28" t="s">
        <v>1413</v>
      </c>
      <c r="Q185" s="28"/>
      <c r="R185" s="28"/>
      <c r="S185" s="28">
        <v>16.4</v>
      </c>
      <c r="T185" s="28"/>
      <c r="U185" s="22" t="s">
        <v>1414</v>
      </c>
      <c r="V185" s="22" t="s">
        <v>1415</v>
      </c>
      <c r="W185" s="53" t="s">
        <v>844</v>
      </c>
      <c r="X185" s="41"/>
    </row>
    <row r="186" s="13" customFormat="1" ht="55" customHeight="1" spans="1:24">
      <c r="A186" s="22">
        <v>10</v>
      </c>
      <c r="B186" s="23" t="s">
        <v>1372</v>
      </c>
      <c r="C186" s="23" t="s">
        <v>1381</v>
      </c>
      <c r="D186" s="23" t="s">
        <v>1416</v>
      </c>
      <c r="E186" s="23" t="s">
        <v>645</v>
      </c>
      <c r="F186" s="28">
        <f>SUM(G186:I186)</f>
        <v>19.642</v>
      </c>
      <c r="G186" s="28"/>
      <c r="H186" s="28"/>
      <c r="I186" s="28">
        <v>19.642</v>
      </c>
      <c r="J186" s="52">
        <v>14399.22</v>
      </c>
      <c r="K186" s="52" t="s">
        <v>1417</v>
      </c>
      <c r="L186" s="52">
        <v>12000</v>
      </c>
      <c r="M186" s="31">
        <v>2397.75383362183</v>
      </c>
      <c r="N186" s="28">
        <v>19.642</v>
      </c>
      <c r="O186" s="28">
        <v>0</v>
      </c>
      <c r="P186" s="28" t="s">
        <v>1418</v>
      </c>
      <c r="Q186" s="28">
        <v>19.642</v>
      </c>
      <c r="R186" s="28">
        <v>0</v>
      </c>
      <c r="S186" s="28">
        <v>0</v>
      </c>
      <c r="T186" s="28">
        <v>0</v>
      </c>
      <c r="U186" s="22" t="s">
        <v>1419</v>
      </c>
      <c r="V186" s="22" t="s">
        <v>1420</v>
      </c>
      <c r="W186" s="23"/>
      <c r="X186" s="41"/>
    </row>
    <row r="191" ht="65" customHeight="1"/>
  </sheetData>
  <autoFilter ref="A5:AU186">
    <extLst/>
  </autoFilter>
  <mergeCells count="26">
    <mergeCell ref="F3:I3"/>
    <mergeCell ref="M3:O3"/>
    <mergeCell ref="P3:T3"/>
    <mergeCell ref="U3:V3"/>
    <mergeCell ref="Q4:T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3:J5"/>
    <mergeCell ref="K3:K5"/>
    <mergeCell ref="L3:L5"/>
    <mergeCell ref="M4:M5"/>
    <mergeCell ref="N4:N5"/>
    <mergeCell ref="O4:O5"/>
    <mergeCell ref="P4:P5"/>
    <mergeCell ref="U4:U5"/>
    <mergeCell ref="V4:V5"/>
    <mergeCell ref="W3:W5"/>
    <mergeCell ref="X3:X5"/>
    <mergeCell ref="A1:X2"/>
  </mergeCells>
  <pageMargins left="0.275" right="0.196527777777778" top="0.826388888888889" bottom="0.550694444444444" header="0.511805555555556" footer="0.314583333333333"/>
  <pageSetup paperSize="8" scale="44" fitToHeight="0" orientation="landscape" horizontalDpi="600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0" sqref="L10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D250"/>
  <sheetViews>
    <sheetView workbookViewId="0">
      <selection activeCell="L10" sqref="L10"/>
    </sheetView>
  </sheetViews>
  <sheetFormatPr defaultColWidth="9" defaultRowHeight="14.25" outlineLevelCol="3"/>
  <cols>
    <col min="3" max="3" width="19.9333333333333" style="1" customWidth="1"/>
    <col min="4" max="4" width="14.9333333333333" style="2" customWidth="1"/>
  </cols>
  <sheetData>
    <row r="1" ht="24" spans="3:4">
      <c r="C1" s="3" t="s">
        <v>1421</v>
      </c>
      <c r="D1" s="4" t="s">
        <v>1422</v>
      </c>
    </row>
    <row r="2" spans="3:4">
      <c r="C2" s="5">
        <v>247523</v>
      </c>
      <c r="D2" s="6">
        <v>12812</v>
      </c>
    </row>
    <row r="3" spans="3:4">
      <c r="C3" s="5">
        <v>28838</v>
      </c>
      <c r="D3" s="6">
        <v>1827</v>
      </c>
    </row>
    <row r="4" spans="3:4">
      <c r="C4" s="5">
        <v>994</v>
      </c>
      <c r="D4" s="6">
        <v>338</v>
      </c>
    </row>
    <row r="5" spans="3:4">
      <c r="C5" s="5">
        <v>2010</v>
      </c>
      <c r="D5" s="6">
        <v>1032</v>
      </c>
    </row>
    <row r="6" spans="3:4">
      <c r="C6" s="5">
        <v>21000</v>
      </c>
      <c r="D6" s="7"/>
    </row>
    <row r="7" spans="3:4">
      <c r="C7" s="5">
        <v>38844</v>
      </c>
      <c r="D7" s="6">
        <v>38844</v>
      </c>
    </row>
    <row r="8" spans="3:4">
      <c r="C8" s="5">
        <v>40553</v>
      </c>
      <c r="D8" s="6">
        <v>40553</v>
      </c>
    </row>
    <row r="9" spans="3:4">
      <c r="C9" s="5">
        <v>14412</v>
      </c>
      <c r="D9" s="6">
        <v>14412</v>
      </c>
    </row>
    <row r="10" spans="3:4">
      <c r="C10" s="5">
        <v>5298</v>
      </c>
      <c r="D10" s="6">
        <v>5298</v>
      </c>
    </row>
    <row r="11" spans="3:4">
      <c r="C11" s="5">
        <v>13295</v>
      </c>
      <c r="D11" s="7"/>
    </row>
    <row r="12" spans="3:4">
      <c r="C12" s="5">
        <v>10011</v>
      </c>
      <c r="D12" s="7"/>
    </row>
    <row r="13" spans="3:4">
      <c r="C13" s="5">
        <v>8920</v>
      </c>
      <c r="D13" s="7"/>
    </row>
    <row r="14" spans="3:4">
      <c r="C14" s="5">
        <v>166543</v>
      </c>
      <c r="D14" s="7"/>
    </row>
    <row r="15" spans="3:4">
      <c r="C15" s="5">
        <v>58435</v>
      </c>
      <c r="D15" s="7"/>
    </row>
    <row r="16" spans="3:4">
      <c r="C16" s="5">
        <v>16960</v>
      </c>
      <c r="D16" s="6">
        <v>4050</v>
      </c>
    </row>
    <row r="17" spans="3:4">
      <c r="C17" s="5">
        <v>18500</v>
      </c>
      <c r="D17" s="6">
        <v>4500</v>
      </c>
    </row>
    <row r="18" spans="3:4">
      <c r="C18" s="5">
        <v>23830.5</v>
      </c>
      <c r="D18" s="7"/>
    </row>
    <row r="19" spans="3:4">
      <c r="C19" s="5">
        <v>19650</v>
      </c>
      <c r="D19" s="7"/>
    </row>
    <row r="20" spans="3:4">
      <c r="C20" s="5">
        <v>13470</v>
      </c>
      <c r="D20" s="6">
        <v>1000</v>
      </c>
    </row>
    <row r="21" spans="3:4">
      <c r="C21" s="5">
        <v>11500</v>
      </c>
      <c r="D21" s="7"/>
    </row>
    <row r="22" spans="3:4">
      <c r="C22" s="5">
        <v>57072.1</v>
      </c>
      <c r="D22" s="7"/>
    </row>
    <row r="23" spans="3:4">
      <c r="C23" s="5">
        <v>15870</v>
      </c>
      <c r="D23" s="7"/>
    </row>
    <row r="24" spans="3:4">
      <c r="C24" s="5">
        <v>7065</v>
      </c>
      <c r="D24" s="7"/>
    </row>
    <row r="25" spans="3:4">
      <c r="C25" s="5">
        <v>44662</v>
      </c>
      <c r="D25" s="6">
        <v>7000</v>
      </c>
    </row>
    <row r="26" spans="3:4">
      <c r="C26" s="5">
        <v>41984</v>
      </c>
      <c r="D26" s="7"/>
    </row>
    <row r="27" spans="3:4">
      <c r="C27" s="5">
        <v>38907.61</v>
      </c>
      <c r="D27" s="7"/>
    </row>
    <row r="28" spans="3:4">
      <c r="C28" s="5">
        <v>23859</v>
      </c>
      <c r="D28" s="7"/>
    </row>
    <row r="29" spans="3:4">
      <c r="C29" s="5">
        <v>78271.5</v>
      </c>
      <c r="D29" s="6">
        <v>1009.5</v>
      </c>
    </row>
    <row r="30" spans="3:4">
      <c r="C30" s="5">
        <v>271160</v>
      </c>
      <c r="D30" s="7"/>
    </row>
    <row r="31" spans="3:4">
      <c r="C31" s="5">
        <v>45102</v>
      </c>
      <c r="D31" s="6">
        <v>8780</v>
      </c>
    </row>
    <row r="32" spans="3:4">
      <c r="C32" s="5">
        <v>249657.2</v>
      </c>
      <c r="D32" s="6">
        <v>32193.9</v>
      </c>
    </row>
    <row r="33" spans="3:4">
      <c r="C33" s="5">
        <v>43491</v>
      </c>
      <c r="D33" s="7"/>
    </row>
    <row r="34" spans="3:4">
      <c r="C34" s="5">
        <v>0</v>
      </c>
      <c r="D34" s="7"/>
    </row>
    <row r="35" spans="3:4">
      <c r="C35" s="5">
        <v>0</v>
      </c>
      <c r="D35" s="7"/>
    </row>
    <row r="36" spans="3:4">
      <c r="C36" s="5">
        <v>20168</v>
      </c>
      <c r="D36" s="6">
        <v>722</v>
      </c>
    </row>
    <row r="37" spans="3:4">
      <c r="C37" s="5">
        <v>129548.7</v>
      </c>
      <c r="D37" s="7"/>
    </row>
    <row r="38" spans="3:4">
      <c r="C38" s="5">
        <v>2277.3</v>
      </c>
      <c r="D38" s="7"/>
    </row>
    <row r="39" spans="3:4">
      <c r="C39" s="5">
        <v>27282.599</v>
      </c>
      <c r="D39" s="7"/>
    </row>
    <row r="40" spans="3:4">
      <c r="C40" s="5">
        <v>10</v>
      </c>
      <c r="D40" s="6">
        <v>0</v>
      </c>
    </row>
    <row r="41" spans="3:4">
      <c r="C41" s="5">
        <v>378</v>
      </c>
      <c r="D41" s="7"/>
    </row>
    <row r="42" spans="3:4">
      <c r="C42" s="5">
        <v>9845.2</v>
      </c>
      <c r="D42" s="6">
        <v>9843.2</v>
      </c>
    </row>
    <row r="43" spans="3:4">
      <c r="C43" s="5">
        <v>12987.089</v>
      </c>
      <c r="D43" s="7"/>
    </row>
    <row r="44" spans="3:4">
      <c r="C44" s="8"/>
      <c r="D44" s="7"/>
    </row>
    <row r="45" spans="3:4">
      <c r="C45" s="8"/>
      <c r="D45" s="7"/>
    </row>
    <row r="46" spans="3:4">
      <c r="C46" s="5">
        <v>0</v>
      </c>
      <c r="D46" s="6">
        <v>0</v>
      </c>
    </row>
    <row r="47" spans="3:4">
      <c r="C47" s="5">
        <v>4900</v>
      </c>
      <c r="D47" s="7"/>
    </row>
    <row r="48" spans="3:4">
      <c r="C48" s="5">
        <v>12000</v>
      </c>
      <c r="D48" s="6">
        <v>6000</v>
      </c>
    </row>
    <row r="49" spans="3:4">
      <c r="C49" s="5">
        <v>13388</v>
      </c>
      <c r="D49" s="6">
        <v>1888</v>
      </c>
    </row>
    <row r="50" spans="3:4">
      <c r="C50" s="5">
        <v>6200</v>
      </c>
      <c r="D50" s="7"/>
    </row>
    <row r="51" spans="3:4">
      <c r="C51" s="5">
        <v>12600</v>
      </c>
      <c r="D51" s="6">
        <v>4000</v>
      </c>
    </row>
    <row r="52" spans="3:4">
      <c r="C52" s="5">
        <v>12500</v>
      </c>
      <c r="D52" s="6">
        <v>12500</v>
      </c>
    </row>
    <row r="53" spans="3:4">
      <c r="C53" s="5">
        <v>2000</v>
      </c>
      <c r="D53" s="6">
        <v>2000</v>
      </c>
    </row>
    <row r="54" spans="3:4">
      <c r="C54" s="5">
        <v>76600</v>
      </c>
      <c r="D54" s="6">
        <v>8900</v>
      </c>
    </row>
    <row r="55" spans="3:4">
      <c r="C55" s="5">
        <v>49290</v>
      </c>
      <c r="D55" s="6">
        <v>200</v>
      </c>
    </row>
    <row r="56" spans="3:4">
      <c r="C56" s="5">
        <v>32750</v>
      </c>
      <c r="D56" s="6">
        <v>50</v>
      </c>
    </row>
    <row r="57" spans="3:4">
      <c r="C57" s="5">
        <v>39600</v>
      </c>
      <c r="D57" s="7"/>
    </row>
    <row r="58" spans="3:4">
      <c r="C58" s="5">
        <v>14400</v>
      </c>
      <c r="D58" s="7"/>
    </row>
    <row r="59" spans="3:4">
      <c r="C59" s="5">
        <v>0.1</v>
      </c>
      <c r="D59" s="6">
        <v>0.1</v>
      </c>
    </row>
    <row r="60" spans="3:4">
      <c r="C60" s="5">
        <v>18833.6</v>
      </c>
      <c r="D60" s="7"/>
    </row>
    <row r="61" spans="3:4">
      <c r="C61" s="5">
        <v>26439.8</v>
      </c>
      <c r="D61" s="6">
        <v>999.5</v>
      </c>
    </row>
    <row r="62" spans="3:4">
      <c r="C62" s="5">
        <v>3650</v>
      </c>
      <c r="D62" s="6">
        <v>2200</v>
      </c>
    </row>
    <row r="63" spans="3:4">
      <c r="C63" s="5">
        <v>4191</v>
      </c>
      <c r="D63" s="7"/>
    </row>
    <row r="64" spans="3:4">
      <c r="C64" s="5">
        <v>44210.28</v>
      </c>
      <c r="D64" s="6">
        <v>13488.46</v>
      </c>
    </row>
    <row r="65" spans="3:4">
      <c r="C65" s="5">
        <v>1656.6</v>
      </c>
      <c r="D65" s="6">
        <v>1529.6</v>
      </c>
    </row>
    <row r="66" spans="3:4">
      <c r="C66" s="5">
        <v>13730</v>
      </c>
      <c r="D66" s="7"/>
    </row>
    <row r="67" spans="3:4">
      <c r="C67" s="5">
        <v>28717.8</v>
      </c>
      <c r="D67" s="6">
        <v>0</v>
      </c>
    </row>
    <row r="68" spans="3:4">
      <c r="C68" s="5">
        <v>19481.7</v>
      </c>
      <c r="D68" s="6">
        <v>1481.7</v>
      </c>
    </row>
    <row r="69" spans="3:4">
      <c r="C69" s="8"/>
      <c r="D69" s="7"/>
    </row>
    <row r="70" spans="3:4">
      <c r="C70" s="5">
        <v>9917</v>
      </c>
      <c r="D70" s="7"/>
    </row>
    <row r="71" spans="3:4">
      <c r="C71" s="5">
        <v>14569</v>
      </c>
      <c r="D71" s="6">
        <v>0</v>
      </c>
    </row>
    <row r="72" spans="3:4">
      <c r="C72" s="5">
        <v>209.5</v>
      </c>
      <c r="D72" s="6">
        <v>209.5</v>
      </c>
    </row>
    <row r="73" spans="3:4">
      <c r="C73" s="5">
        <v>496.28</v>
      </c>
      <c r="D73" s="6">
        <v>496.28</v>
      </c>
    </row>
    <row r="74" spans="3:4">
      <c r="C74" s="5">
        <v>411.6</v>
      </c>
      <c r="D74" s="6">
        <v>411.6</v>
      </c>
    </row>
    <row r="75" spans="3:4">
      <c r="C75" s="5">
        <v>53962.2</v>
      </c>
      <c r="D75" s="6">
        <v>50</v>
      </c>
    </row>
    <row r="76" spans="3:4">
      <c r="C76" s="5">
        <v>16365</v>
      </c>
      <c r="D76" s="6">
        <v>0</v>
      </c>
    </row>
    <row r="77" spans="3:4">
      <c r="C77" s="5">
        <v>357.446</v>
      </c>
      <c r="D77" s="6">
        <v>357.446</v>
      </c>
    </row>
    <row r="78" spans="3:4">
      <c r="C78" s="5">
        <v>9918.249</v>
      </c>
      <c r="D78" s="7"/>
    </row>
    <row r="79" spans="3:4">
      <c r="C79" s="5">
        <v>49290.8</v>
      </c>
      <c r="D79" s="6">
        <v>9854.8</v>
      </c>
    </row>
    <row r="80" spans="3:4">
      <c r="C80" s="5">
        <v>21589</v>
      </c>
      <c r="D80" s="6">
        <v>809</v>
      </c>
    </row>
    <row r="81" spans="3:4">
      <c r="C81" s="5">
        <v>76457</v>
      </c>
      <c r="D81" s="7"/>
    </row>
    <row r="82" spans="3:4">
      <c r="C82" s="5">
        <v>1561.1</v>
      </c>
      <c r="D82" s="6">
        <v>1211.1</v>
      </c>
    </row>
    <row r="83" spans="3:4">
      <c r="C83" s="5">
        <v>1670.5</v>
      </c>
      <c r="D83" s="6">
        <v>1670.5</v>
      </c>
    </row>
    <row r="84" spans="3:4">
      <c r="C84" s="5">
        <v>33179.9</v>
      </c>
      <c r="D84" s="6">
        <v>3173.3</v>
      </c>
    </row>
    <row r="85" spans="3:4">
      <c r="C85" s="5">
        <v>40161.7</v>
      </c>
      <c r="D85" s="6">
        <v>50.2</v>
      </c>
    </row>
    <row r="86" spans="3:4">
      <c r="C86" s="5">
        <v>32910.4</v>
      </c>
      <c r="D86" s="6">
        <v>29.8</v>
      </c>
    </row>
    <row r="87" spans="3:4">
      <c r="C87" s="5">
        <v>21498.74</v>
      </c>
      <c r="D87" s="6">
        <v>4894.74</v>
      </c>
    </row>
    <row r="88" spans="3:4">
      <c r="C88" s="5">
        <v>150273</v>
      </c>
      <c r="D88" s="7"/>
    </row>
    <row r="89" spans="3:4">
      <c r="C89" s="5">
        <v>26094.7</v>
      </c>
      <c r="D89" s="6">
        <v>2860.83</v>
      </c>
    </row>
    <row r="90" spans="3:4">
      <c r="C90" s="5">
        <v>18773.635</v>
      </c>
      <c r="D90" s="6">
        <v>8935</v>
      </c>
    </row>
    <row r="91" spans="3:4">
      <c r="C91" s="5">
        <v>74967.164</v>
      </c>
      <c r="D91" s="6">
        <v>34142</v>
      </c>
    </row>
    <row r="92" spans="3:4">
      <c r="C92" s="5">
        <v>6069.177</v>
      </c>
      <c r="D92" s="6">
        <v>3299.697</v>
      </c>
    </row>
    <row r="93" spans="3:4">
      <c r="C93" s="5">
        <v>2255.466</v>
      </c>
      <c r="D93" s="6">
        <v>1000</v>
      </c>
    </row>
    <row r="94" spans="3:4">
      <c r="C94" s="5">
        <v>9740</v>
      </c>
      <c r="D94" s="7"/>
    </row>
    <row r="95" spans="3:4">
      <c r="C95" s="5">
        <v>9900</v>
      </c>
      <c r="D95" s="7"/>
    </row>
    <row r="96" spans="3:4">
      <c r="C96" s="5">
        <v>8186.3</v>
      </c>
      <c r="D96" s="6">
        <v>3602.3</v>
      </c>
    </row>
    <row r="97" spans="3:4">
      <c r="C97" s="5">
        <v>11723.612</v>
      </c>
      <c r="D97" s="6">
        <v>10172.322</v>
      </c>
    </row>
    <row r="98" spans="3:4">
      <c r="C98" s="5">
        <v>6784</v>
      </c>
      <c r="D98" s="7"/>
    </row>
    <row r="99" spans="3:4">
      <c r="C99" s="5">
        <v>9079.32</v>
      </c>
      <c r="D99" s="7"/>
    </row>
    <row r="100" spans="3:4">
      <c r="C100" s="8"/>
      <c r="D100" s="7"/>
    </row>
    <row r="101" spans="3:4">
      <c r="C101" s="5">
        <v>14600</v>
      </c>
      <c r="D101" s="6">
        <v>14600</v>
      </c>
    </row>
    <row r="102" spans="3:4">
      <c r="C102" s="5">
        <v>14247</v>
      </c>
      <c r="D102" s="7"/>
    </row>
    <row r="103" spans="3:4">
      <c r="C103" s="5">
        <v>0</v>
      </c>
      <c r="D103" s="6">
        <v>0</v>
      </c>
    </row>
    <row r="104" spans="3:4">
      <c r="C104" s="5">
        <v>3498.47</v>
      </c>
      <c r="D104" s="6">
        <v>1198.47</v>
      </c>
    </row>
    <row r="105" spans="3:4">
      <c r="C105" s="5">
        <v>26438</v>
      </c>
      <c r="D105" s="7"/>
    </row>
    <row r="106" spans="3:4">
      <c r="C106" s="5">
        <v>67060</v>
      </c>
      <c r="D106" s="6">
        <v>31970</v>
      </c>
    </row>
    <row r="107" spans="3:4">
      <c r="C107" s="5">
        <v>14074.39</v>
      </c>
      <c r="D107" s="6">
        <v>2675.39</v>
      </c>
    </row>
    <row r="108" spans="3:4">
      <c r="C108" s="5">
        <v>17194</v>
      </c>
      <c r="D108" s="6">
        <v>17194</v>
      </c>
    </row>
    <row r="109" spans="3:4">
      <c r="C109" s="5">
        <v>24674</v>
      </c>
      <c r="D109" s="6">
        <v>4700</v>
      </c>
    </row>
    <row r="110" spans="3:4">
      <c r="C110" s="5">
        <v>49382</v>
      </c>
      <c r="D110" s="6">
        <v>14332</v>
      </c>
    </row>
    <row r="111" spans="3:4">
      <c r="C111" s="5">
        <v>22408</v>
      </c>
      <c r="D111" s="7"/>
    </row>
    <row r="112" spans="3:4">
      <c r="C112" s="5">
        <v>20000</v>
      </c>
      <c r="D112" s="7"/>
    </row>
    <row r="113" spans="3:4">
      <c r="C113" s="5">
        <v>5000</v>
      </c>
      <c r="D113" s="7"/>
    </row>
    <row r="114" spans="3:4">
      <c r="C114" s="5">
        <v>9700</v>
      </c>
      <c r="D114" s="7"/>
    </row>
    <row r="115" spans="3:4">
      <c r="C115" s="5">
        <v>0</v>
      </c>
      <c r="D115" s="7"/>
    </row>
    <row r="116" spans="3:4">
      <c r="C116" s="5">
        <v>18331.04</v>
      </c>
      <c r="D116" s="6">
        <v>3958.94</v>
      </c>
    </row>
    <row r="117" spans="3:4">
      <c r="C117" s="5">
        <v>0</v>
      </c>
      <c r="D117" s="7"/>
    </row>
    <row r="118" spans="3:4">
      <c r="C118" s="5">
        <v>25966.884</v>
      </c>
      <c r="D118" s="6">
        <v>18080.8</v>
      </c>
    </row>
    <row r="119" spans="3:4">
      <c r="C119" s="5">
        <v>4800</v>
      </c>
      <c r="D119" s="7"/>
    </row>
    <row r="120" spans="3:4">
      <c r="C120" s="5">
        <v>64256</v>
      </c>
      <c r="D120" s="7"/>
    </row>
    <row r="121" spans="3:4">
      <c r="C121" s="5">
        <v>5020</v>
      </c>
      <c r="D121" s="6">
        <v>5020</v>
      </c>
    </row>
    <row r="122" spans="3:4">
      <c r="C122" s="5">
        <v>6955.15</v>
      </c>
      <c r="D122" s="6">
        <v>2095.15</v>
      </c>
    </row>
    <row r="123" spans="3:4">
      <c r="C123" s="5">
        <v>15931.86</v>
      </c>
      <c r="D123" s="6">
        <v>0</v>
      </c>
    </row>
    <row r="124" spans="3:4">
      <c r="C124" s="5">
        <v>9075</v>
      </c>
      <c r="D124" s="7"/>
    </row>
    <row r="125" spans="3:4">
      <c r="C125" s="5">
        <v>23315</v>
      </c>
      <c r="D125" s="7"/>
    </row>
    <row r="126" spans="3:4">
      <c r="C126" s="5">
        <v>12386.97</v>
      </c>
      <c r="D126" s="7"/>
    </row>
    <row r="127" spans="3:4">
      <c r="C127" s="5">
        <v>14336.14</v>
      </c>
      <c r="D127" s="7"/>
    </row>
    <row r="128" spans="3:4">
      <c r="C128" s="5">
        <v>3852.2</v>
      </c>
      <c r="D128" s="7"/>
    </row>
    <row r="129" spans="3:4">
      <c r="C129" s="5">
        <v>3616.111</v>
      </c>
      <c r="D129" s="6">
        <v>3616.111</v>
      </c>
    </row>
    <row r="130" spans="3:4">
      <c r="C130" s="5">
        <v>1475.303</v>
      </c>
      <c r="D130" s="6">
        <v>1475.303</v>
      </c>
    </row>
    <row r="131" spans="3:4">
      <c r="C131" s="5">
        <v>3159.5</v>
      </c>
      <c r="D131" s="6">
        <v>3159.5</v>
      </c>
    </row>
    <row r="132" spans="3:4">
      <c r="C132" s="5">
        <v>2808.6</v>
      </c>
      <c r="D132" s="6">
        <v>2808.6</v>
      </c>
    </row>
    <row r="133" spans="3:4">
      <c r="C133" s="5">
        <v>7518.407</v>
      </c>
      <c r="D133" s="6">
        <v>5203.407</v>
      </c>
    </row>
    <row r="134" spans="3:4">
      <c r="C134" s="5">
        <v>10816</v>
      </c>
      <c r="D134" s="6">
        <v>9016</v>
      </c>
    </row>
    <row r="135" spans="3:4">
      <c r="C135" s="8"/>
      <c r="D135" s="7"/>
    </row>
    <row r="136" spans="3:4">
      <c r="C136" s="5">
        <v>7257.893</v>
      </c>
      <c r="D136" s="6">
        <v>7257.893</v>
      </c>
    </row>
    <row r="137" spans="3:4">
      <c r="C137" s="5">
        <v>5500</v>
      </c>
      <c r="D137" s="7"/>
    </row>
    <row r="138" spans="3:4">
      <c r="C138" s="5">
        <v>200</v>
      </c>
      <c r="D138" s="6">
        <v>200</v>
      </c>
    </row>
    <row r="139" spans="3:4">
      <c r="C139" s="5">
        <v>300</v>
      </c>
      <c r="D139" s="6">
        <v>300</v>
      </c>
    </row>
    <row r="140" spans="3:4">
      <c r="C140" s="5">
        <v>93943.9</v>
      </c>
      <c r="D140" s="7"/>
    </row>
    <row r="141" spans="3:4">
      <c r="C141" s="5">
        <v>63128</v>
      </c>
      <c r="D141" s="6">
        <v>2600</v>
      </c>
    </row>
    <row r="142" spans="3:4">
      <c r="C142" s="5">
        <v>18330.23</v>
      </c>
      <c r="D142" s="6">
        <v>1805.23</v>
      </c>
    </row>
    <row r="143" spans="3:4">
      <c r="C143" s="5">
        <v>12545</v>
      </c>
      <c r="D143" s="6">
        <v>7645</v>
      </c>
    </row>
    <row r="144" spans="3:4">
      <c r="C144" s="5">
        <v>23857</v>
      </c>
      <c r="D144" s="7"/>
    </row>
    <row r="145" spans="3:4">
      <c r="C145" s="8"/>
      <c r="D145" s="7"/>
    </row>
    <row r="146" spans="3:4">
      <c r="C146" s="5">
        <v>12917.5</v>
      </c>
      <c r="D146" s="7"/>
    </row>
    <row r="147" spans="3:4">
      <c r="C147" s="5">
        <v>8093.207</v>
      </c>
      <c r="D147" s="6">
        <v>4008.207</v>
      </c>
    </row>
    <row r="148" spans="3:4">
      <c r="C148" s="5">
        <v>10873</v>
      </c>
      <c r="D148" s="7"/>
    </row>
    <row r="149" spans="3:4">
      <c r="C149" s="5">
        <v>204378.63</v>
      </c>
      <c r="D149" s="6">
        <v>498</v>
      </c>
    </row>
    <row r="150" spans="3:4">
      <c r="C150" s="5">
        <v>16033</v>
      </c>
      <c r="D150" s="6">
        <v>3821</v>
      </c>
    </row>
    <row r="151" spans="3:4">
      <c r="C151" s="5">
        <v>53651.1</v>
      </c>
      <c r="D151" s="6">
        <v>246</v>
      </c>
    </row>
    <row r="152" spans="3:4">
      <c r="C152" s="5">
        <v>16433</v>
      </c>
      <c r="D152" s="6">
        <v>6623</v>
      </c>
    </row>
    <row r="153" spans="3:4">
      <c r="C153" s="5">
        <v>10153</v>
      </c>
      <c r="D153" s="6">
        <v>190</v>
      </c>
    </row>
    <row r="154" spans="3:4">
      <c r="C154" s="5">
        <v>97244</v>
      </c>
      <c r="D154" s="6">
        <v>4970</v>
      </c>
    </row>
    <row r="155" spans="3:4">
      <c r="C155" s="5">
        <v>25451</v>
      </c>
      <c r="D155" s="6">
        <v>2992</v>
      </c>
    </row>
    <row r="156" spans="3:4">
      <c r="C156" s="5">
        <v>35467.76</v>
      </c>
      <c r="D156" s="6">
        <v>5354.27</v>
      </c>
    </row>
    <row r="157" spans="3:4">
      <c r="C157" s="5">
        <v>15681</v>
      </c>
      <c r="D157" s="6">
        <v>1802</v>
      </c>
    </row>
    <row r="158" spans="3:4">
      <c r="C158" s="5">
        <v>5132</v>
      </c>
      <c r="D158" s="6">
        <v>502</v>
      </c>
    </row>
    <row r="159" spans="3:4">
      <c r="C159" s="5">
        <v>6181</v>
      </c>
      <c r="D159" s="6">
        <v>1635</v>
      </c>
    </row>
    <row r="160" spans="3:4">
      <c r="C160" s="5">
        <v>1662</v>
      </c>
      <c r="D160" s="7"/>
    </row>
    <row r="161" spans="3:4">
      <c r="C161" s="5">
        <v>6553.188</v>
      </c>
      <c r="D161" s="6">
        <v>1933</v>
      </c>
    </row>
    <row r="162" spans="3:4">
      <c r="C162" s="5">
        <v>4937.23</v>
      </c>
      <c r="D162" s="6">
        <v>4133.23</v>
      </c>
    </row>
    <row r="163" spans="3:4">
      <c r="C163" s="5">
        <v>20000</v>
      </c>
      <c r="D163" s="6">
        <v>9900</v>
      </c>
    </row>
    <row r="164" spans="3:4">
      <c r="C164" s="5">
        <v>500</v>
      </c>
      <c r="D164" s="7"/>
    </row>
    <row r="165" spans="3:4">
      <c r="C165" s="5">
        <v>297740</v>
      </c>
      <c r="D165" s="6">
        <v>20</v>
      </c>
    </row>
    <row r="166" spans="3:4">
      <c r="C166" s="5">
        <v>27023</v>
      </c>
      <c r="D166" s="6">
        <v>4376</v>
      </c>
    </row>
    <row r="167" spans="3:4">
      <c r="C167" s="5">
        <v>167833</v>
      </c>
      <c r="D167" s="6">
        <v>14087</v>
      </c>
    </row>
    <row r="168" spans="3:4">
      <c r="C168" s="5">
        <v>400</v>
      </c>
      <c r="D168" s="6">
        <v>100</v>
      </c>
    </row>
    <row r="169" spans="3:4">
      <c r="C169" s="5">
        <v>18866</v>
      </c>
      <c r="D169" s="6">
        <v>841</v>
      </c>
    </row>
    <row r="170" spans="3:4">
      <c r="C170" s="5">
        <v>3000</v>
      </c>
      <c r="D170" s="7"/>
    </row>
    <row r="171" spans="3:4">
      <c r="C171" s="5">
        <v>21399</v>
      </c>
      <c r="D171" s="6">
        <v>10460</v>
      </c>
    </row>
    <row r="172" spans="3:4">
      <c r="C172" s="5">
        <v>14105</v>
      </c>
      <c r="D172" s="6">
        <v>250</v>
      </c>
    </row>
    <row r="173" spans="3:4">
      <c r="C173" s="5">
        <v>18380</v>
      </c>
      <c r="D173" s="6">
        <v>8050</v>
      </c>
    </row>
    <row r="174" spans="3:4">
      <c r="C174" s="5">
        <v>7823</v>
      </c>
      <c r="D174" s="6">
        <v>6673</v>
      </c>
    </row>
    <row r="175" spans="3:4">
      <c r="C175" s="5">
        <v>3700</v>
      </c>
      <c r="D175" s="7"/>
    </row>
    <row r="176" spans="3:4">
      <c r="C176" s="5">
        <v>2000</v>
      </c>
      <c r="D176" s="7"/>
    </row>
    <row r="177" spans="3:4">
      <c r="C177" s="5">
        <v>25045</v>
      </c>
      <c r="D177" s="6">
        <v>4600</v>
      </c>
    </row>
    <row r="178" spans="3:4">
      <c r="C178" s="5">
        <v>42989</v>
      </c>
      <c r="D178" s="7"/>
    </row>
    <row r="179" spans="3:4">
      <c r="C179" s="5">
        <v>31221</v>
      </c>
      <c r="D179" s="6">
        <v>12221</v>
      </c>
    </row>
    <row r="180" spans="3:4">
      <c r="C180" s="5">
        <v>23531.7</v>
      </c>
      <c r="D180" s="6">
        <v>11658.7</v>
      </c>
    </row>
    <row r="181" spans="3:4">
      <c r="C181" s="5">
        <v>22583</v>
      </c>
      <c r="D181" s="6">
        <v>5333</v>
      </c>
    </row>
    <row r="182" spans="3:4">
      <c r="C182" s="5">
        <v>33068.04</v>
      </c>
      <c r="D182" s="6">
        <v>1.04</v>
      </c>
    </row>
    <row r="183" spans="3:4">
      <c r="C183" s="5">
        <v>21461.92</v>
      </c>
      <c r="D183" s="6">
        <v>5408.92</v>
      </c>
    </row>
    <row r="184" spans="3:4">
      <c r="C184" s="5">
        <v>23209</v>
      </c>
      <c r="D184" s="7"/>
    </row>
    <row r="185" spans="3:4">
      <c r="C185" s="5">
        <v>24741.7</v>
      </c>
      <c r="D185" s="7"/>
    </row>
    <row r="186" spans="3:4">
      <c r="C186" s="5">
        <v>25574</v>
      </c>
      <c r="D186" s="6">
        <v>815</v>
      </c>
    </row>
    <row r="187" spans="3:4">
      <c r="C187" s="5">
        <v>12542</v>
      </c>
      <c r="D187" s="6">
        <v>1580</v>
      </c>
    </row>
    <row r="188" spans="3:4">
      <c r="C188" s="5">
        <v>23185.57</v>
      </c>
      <c r="D188" s="6">
        <v>4076.02</v>
      </c>
    </row>
    <row r="189" spans="3:4">
      <c r="C189" s="5">
        <v>500</v>
      </c>
      <c r="D189" s="7"/>
    </row>
    <row r="190" spans="3:4">
      <c r="C190" s="5">
        <v>5860</v>
      </c>
      <c r="D190" s="6">
        <v>2277</v>
      </c>
    </row>
    <row r="191" spans="3:4">
      <c r="C191" s="5">
        <v>42514</v>
      </c>
      <c r="D191" s="7"/>
    </row>
    <row r="192" spans="3:4">
      <c r="C192" s="5">
        <v>1000</v>
      </c>
      <c r="D192" s="7"/>
    </row>
    <row r="193" spans="3:4">
      <c r="C193" s="5">
        <v>29985</v>
      </c>
      <c r="D193" s="7"/>
    </row>
    <row r="194" spans="3:4">
      <c r="C194" s="5">
        <v>77734</v>
      </c>
      <c r="D194" s="7"/>
    </row>
    <row r="195" spans="3:4">
      <c r="C195" s="5">
        <v>8868</v>
      </c>
      <c r="D195" s="7"/>
    </row>
    <row r="196" spans="3:4">
      <c r="C196" s="5">
        <v>2520</v>
      </c>
      <c r="D196" s="6">
        <v>0</v>
      </c>
    </row>
    <row r="197" spans="3:4">
      <c r="C197" s="5">
        <v>14700</v>
      </c>
      <c r="D197" s="6">
        <v>150</v>
      </c>
    </row>
    <row r="198" spans="3:4">
      <c r="C198" s="5">
        <v>6400</v>
      </c>
      <c r="D198" s="6">
        <v>500</v>
      </c>
    </row>
    <row r="199" spans="3:4">
      <c r="C199" s="5">
        <v>5835</v>
      </c>
      <c r="D199" s="6">
        <v>1375</v>
      </c>
    </row>
    <row r="200" spans="3:4">
      <c r="C200" s="5">
        <v>9890</v>
      </c>
      <c r="D200" s="7"/>
    </row>
    <row r="201" spans="3:4">
      <c r="C201" s="5">
        <v>34850.4</v>
      </c>
      <c r="D201" s="6">
        <v>170</v>
      </c>
    </row>
    <row r="202" spans="3:4">
      <c r="C202" s="5">
        <v>46945.7</v>
      </c>
      <c r="D202" s="6">
        <v>1200</v>
      </c>
    </row>
    <row r="203" spans="3:4">
      <c r="C203" s="5">
        <v>7314.3</v>
      </c>
      <c r="D203" s="7"/>
    </row>
    <row r="204" spans="3:4">
      <c r="C204" s="5">
        <v>58968.55</v>
      </c>
      <c r="D204" s="6">
        <v>4100</v>
      </c>
    </row>
    <row r="205" spans="3:4">
      <c r="C205" s="5">
        <v>47010</v>
      </c>
      <c r="D205" s="7"/>
    </row>
    <row r="206" spans="3:4">
      <c r="C206" s="5">
        <v>36360</v>
      </c>
      <c r="D206" s="7"/>
    </row>
    <row r="207" spans="3:4">
      <c r="C207" s="5">
        <v>36466.3</v>
      </c>
      <c r="D207" s="7"/>
    </row>
    <row r="208" spans="3:4">
      <c r="C208" s="5">
        <v>4970</v>
      </c>
      <c r="D208" s="6">
        <v>4970</v>
      </c>
    </row>
    <row r="209" spans="3:4">
      <c r="C209" s="5">
        <v>39225</v>
      </c>
      <c r="D209" s="7"/>
    </row>
    <row r="210" spans="3:4">
      <c r="C210" s="5">
        <v>37900</v>
      </c>
      <c r="D210" s="7"/>
    </row>
    <row r="211" spans="3:4">
      <c r="C211" s="5">
        <v>15910</v>
      </c>
      <c r="D211" s="6">
        <v>1000</v>
      </c>
    </row>
    <row r="212" spans="3:4">
      <c r="C212" s="5">
        <v>26000</v>
      </c>
      <c r="D212" s="6">
        <v>26000</v>
      </c>
    </row>
    <row r="213" spans="3:4">
      <c r="C213" s="5">
        <v>15613</v>
      </c>
      <c r="D213" s="6">
        <v>13</v>
      </c>
    </row>
    <row r="214" spans="3:4">
      <c r="C214" s="5">
        <v>42610</v>
      </c>
      <c r="D214" s="6">
        <v>20</v>
      </c>
    </row>
    <row r="215" spans="3:4">
      <c r="C215" s="5">
        <v>16395.32</v>
      </c>
      <c r="D215" s="6">
        <v>13895.32</v>
      </c>
    </row>
    <row r="216" spans="3:4">
      <c r="C216" s="5">
        <v>3000</v>
      </c>
      <c r="D216" s="6">
        <v>3000</v>
      </c>
    </row>
    <row r="217" spans="3:4">
      <c r="C217" s="5">
        <v>16350</v>
      </c>
      <c r="D217" s="7"/>
    </row>
    <row r="218" spans="3:4">
      <c r="C218" s="5">
        <v>1000</v>
      </c>
      <c r="D218" s="6">
        <v>1000</v>
      </c>
    </row>
    <row r="219" spans="3:4">
      <c r="C219" s="5">
        <v>61347</v>
      </c>
      <c r="D219" s="6">
        <v>947</v>
      </c>
    </row>
    <row r="220" spans="3:4">
      <c r="C220" s="5">
        <v>34020</v>
      </c>
      <c r="D220" s="6">
        <v>3820</v>
      </c>
    </row>
    <row r="221" spans="3:4">
      <c r="C221" s="5">
        <v>8600</v>
      </c>
      <c r="D221" s="6">
        <v>8600</v>
      </c>
    </row>
    <row r="222" spans="3:4">
      <c r="C222" s="5">
        <v>15600</v>
      </c>
      <c r="D222" s="6">
        <v>6600</v>
      </c>
    </row>
    <row r="223" spans="3:4">
      <c r="C223" s="5">
        <v>3000</v>
      </c>
      <c r="D223" s="6">
        <v>3000</v>
      </c>
    </row>
    <row r="224" spans="3:4">
      <c r="C224" s="5">
        <v>1000</v>
      </c>
      <c r="D224" s="6">
        <v>1000</v>
      </c>
    </row>
    <row r="225" spans="3:4">
      <c r="C225" s="5">
        <v>4100</v>
      </c>
      <c r="D225" s="6">
        <v>4100</v>
      </c>
    </row>
    <row r="226" spans="3:4">
      <c r="C226" s="5">
        <v>75060</v>
      </c>
      <c r="D226" s="7"/>
    </row>
    <row r="227" spans="3:4">
      <c r="C227" s="5">
        <v>1000</v>
      </c>
      <c r="D227" s="6">
        <v>1000</v>
      </c>
    </row>
    <row r="228" spans="3:4">
      <c r="C228" s="5">
        <v>19562</v>
      </c>
      <c r="D228" s="6">
        <v>30</v>
      </c>
    </row>
    <row r="229" spans="3:4">
      <c r="C229" s="5">
        <v>4560</v>
      </c>
      <c r="D229" s="6">
        <v>2560</v>
      </c>
    </row>
    <row r="230" spans="3:4">
      <c r="C230" s="5">
        <v>48845</v>
      </c>
      <c r="D230" s="6">
        <v>27027.98</v>
      </c>
    </row>
    <row r="231" spans="3:4">
      <c r="C231" s="5">
        <v>10275</v>
      </c>
      <c r="D231" s="6">
        <v>0</v>
      </c>
    </row>
    <row r="232" spans="3:4">
      <c r="C232" s="5">
        <v>13958</v>
      </c>
      <c r="D232" s="6">
        <v>6908</v>
      </c>
    </row>
    <row r="233" spans="3:4">
      <c r="C233" s="5">
        <v>2000</v>
      </c>
      <c r="D233" s="6">
        <v>1000</v>
      </c>
    </row>
    <row r="234" spans="3:4">
      <c r="C234" s="5">
        <v>500</v>
      </c>
      <c r="D234" s="6">
        <v>500</v>
      </c>
    </row>
    <row r="235" spans="3:4">
      <c r="C235" s="5">
        <v>4760</v>
      </c>
      <c r="D235" s="6">
        <v>0</v>
      </c>
    </row>
    <row r="236" spans="3:4">
      <c r="C236" s="5">
        <v>11012</v>
      </c>
      <c r="D236" s="6">
        <v>11012</v>
      </c>
    </row>
    <row r="237" spans="3:4">
      <c r="C237" s="5">
        <v>0</v>
      </c>
      <c r="D237" s="7"/>
    </row>
    <row r="238" spans="3:4">
      <c r="C238" s="5">
        <v>33442</v>
      </c>
      <c r="D238" s="7"/>
    </row>
    <row r="239" spans="3:4">
      <c r="C239" s="5">
        <v>32295.6</v>
      </c>
      <c r="D239" s="7"/>
    </row>
    <row r="240" spans="3:4">
      <c r="C240" s="5">
        <v>5565</v>
      </c>
      <c r="D240" s="6">
        <v>5</v>
      </c>
    </row>
    <row r="241" spans="3:4">
      <c r="C241" s="5">
        <v>68140</v>
      </c>
      <c r="D241" s="7"/>
    </row>
    <row r="242" spans="3:4">
      <c r="C242" s="5">
        <v>23370</v>
      </c>
      <c r="D242" s="6">
        <v>10</v>
      </c>
    </row>
    <row r="243" spans="3:4">
      <c r="C243" s="5">
        <v>66891.3</v>
      </c>
      <c r="D243" s="7"/>
    </row>
    <row r="244" spans="3:4">
      <c r="C244" s="5">
        <v>111308.61</v>
      </c>
      <c r="D244" s="6">
        <v>8495</v>
      </c>
    </row>
    <row r="245" spans="3:4">
      <c r="C245" s="5">
        <v>24998.9</v>
      </c>
      <c r="D245" s="7"/>
    </row>
    <row r="246" spans="3:4">
      <c r="C246" s="5">
        <v>10</v>
      </c>
      <c r="D246" s="7"/>
    </row>
    <row r="247" spans="3:4">
      <c r="C247" s="5">
        <v>11196</v>
      </c>
      <c r="D247" s="6">
        <v>50</v>
      </c>
    </row>
    <row r="248" spans="3:4">
      <c r="C248" s="5">
        <v>35191</v>
      </c>
      <c r="D248" s="6">
        <v>10</v>
      </c>
    </row>
    <row r="249" spans="3:4">
      <c r="C249" s="5">
        <v>0</v>
      </c>
      <c r="D249" s="6">
        <v>0</v>
      </c>
    </row>
    <row r="250" spans="3:4">
      <c r="C250" s="5">
        <v>0</v>
      </c>
      <c r="D250" s="6">
        <v>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施工</vt:lpstr>
      <vt:lpstr>全省合计（按综规打印格式）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bcxu</dc:creator>
  <cp:lastModifiedBy>杨双玉</cp:lastModifiedBy>
  <dcterms:created xsi:type="dcterms:W3CDTF">2023-05-13T03:15:00Z</dcterms:created>
  <dcterms:modified xsi:type="dcterms:W3CDTF">2026-03-12T16:53:33Z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808F11D6089644F7A37805CDB74668B7_13</vt:lpwstr>
  </property>
  <property fmtid="{D5CDD505-2E9C-101B-9397-08002B2CF9AE}" pid="4" name="CalculationRule">
    <vt:i4>0</vt:i4>
  </property>
</Properties>
</file>